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2"/>
  </bookViews>
  <sheets>
    <sheet name="старше 18" sheetId="1" r:id="rId1"/>
    <sheet name="до 18" sheetId="2" r:id="rId2"/>
    <sheet name="спасатели" sheetId="3" r:id="rId3"/>
  </sheets>
  <definedNames/>
  <calcPr fullCalcOnLoad="1"/>
</workbook>
</file>

<file path=xl/sharedStrings.xml><?xml version="1.0" encoding="utf-8"?>
<sst xmlns="http://schemas.openxmlformats.org/spreadsheetml/2006/main" count="169" uniqueCount="84">
  <si>
    <t>Фамилия И.</t>
  </si>
  <si>
    <t>Прямой</t>
  </si>
  <si>
    <t>УИАА</t>
  </si>
  <si>
    <t>№ п.п.</t>
  </si>
  <si>
    <t>Марка одним концом</t>
  </si>
  <si>
    <t>Марка двумя концами</t>
  </si>
  <si>
    <t>Брамшкот</t>
  </si>
  <si>
    <t>восьмерка проводник</t>
  </si>
  <si>
    <t>австрийский</t>
  </si>
  <si>
    <t>булинь</t>
  </si>
  <si>
    <t>стремя</t>
  </si>
  <si>
    <t>штык</t>
  </si>
  <si>
    <t>обвязывание булинем</t>
  </si>
  <si>
    <t>Объединение</t>
  </si>
  <si>
    <t>грейпвайн</t>
  </si>
  <si>
    <t>бахмана</t>
  </si>
  <si>
    <t>констр иктор</t>
  </si>
  <si>
    <t>блэк - кнот</t>
  </si>
  <si>
    <t>Количество попыток</t>
  </si>
  <si>
    <t>Бонусные узлы</t>
  </si>
  <si>
    <t xml:space="preserve">Время завязывания </t>
  </si>
  <si>
    <t>сек</t>
  </si>
  <si>
    <t>Австрийская петля</t>
  </si>
  <si>
    <t>мин</t>
  </si>
  <si>
    <t>Сумма штрафов(в сек)</t>
  </si>
  <si>
    <t xml:space="preserve">Итоговый результат в сек </t>
  </si>
  <si>
    <t>итоговый результат в мин</t>
  </si>
  <si>
    <t>ИТОГО</t>
  </si>
  <si>
    <t>место</t>
  </si>
  <si>
    <t>встр.восьмерка</t>
  </si>
  <si>
    <t>Монахова Лиза</t>
  </si>
  <si>
    <t>Искра</t>
  </si>
  <si>
    <t>Саксонов А.А.</t>
  </si>
  <si>
    <t>Кедр</t>
  </si>
  <si>
    <t>Захарова В.С</t>
  </si>
  <si>
    <t>Шамехин И.А.</t>
  </si>
  <si>
    <t>спас</t>
  </si>
  <si>
    <t>Богданов М.В.</t>
  </si>
  <si>
    <t>Алые Паруса</t>
  </si>
  <si>
    <t>Молотков Д.И.</t>
  </si>
  <si>
    <t>Киреева Катя</t>
  </si>
  <si>
    <t>Босина Настя</t>
  </si>
  <si>
    <t>Клочков Рома</t>
  </si>
  <si>
    <t>Баландин Семен</t>
  </si>
  <si>
    <t>Кирдин И.А.</t>
  </si>
  <si>
    <t>Дозоров И Ф</t>
  </si>
  <si>
    <t>Осипов МС</t>
  </si>
  <si>
    <t>Жебит П.М.</t>
  </si>
  <si>
    <t>Иванов И.В.</t>
  </si>
  <si>
    <t>Экватор</t>
  </si>
  <si>
    <t>Музыкова ЕС</t>
  </si>
  <si>
    <t>НГУ</t>
  </si>
  <si>
    <t>Ильиных А.Я.</t>
  </si>
  <si>
    <t>Ирбис</t>
  </si>
  <si>
    <t>Базаров ХЗ</t>
  </si>
  <si>
    <t>АльпФассад</t>
  </si>
  <si>
    <t>Петров И</t>
  </si>
  <si>
    <t>Крюков С.М</t>
  </si>
  <si>
    <t>Куракин А.А.</t>
  </si>
  <si>
    <t>Буханцев МА</t>
  </si>
  <si>
    <t>Чермошенцев А</t>
  </si>
  <si>
    <t>Глотков Е.А.</t>
  </si>
  <si>
    <t>Плетнев А.В.</t>
  </si>
  <si>
    <t>Фока Павел</t>
  </si>
  <si>
    <t>Пономарев СЮ</t>
  </si>
  <si>
    <t>Ювента</t>
  </si>
  <si>
    <t>Пацай ДВ</t>
  </si>
  <si>
    <t>Панда</t>
  </si>
  <si>
    <t>Ятыгин РА</t>
  </si>
  <si>
    <t>НИИЖТ</t>
  </si>
  <si>
    <t>Паршиин ВН</t>
  </si>
  <si>
    <t>АСС НСО</t>
  </si>
  <si>
    <t>Дубинин А В</t>
  </si>
  <si>
    <t>Нурлатова ОА</t>
  </si>
  <si>
    <t>Бекшаев Алексей</t>
  </si>
  <si>
    <t>Осипова Н.А.</t>
  </si>
  <si>
    <t>Федурина</t>
  </si>
  <si>
    <t>кедр</t>
  </si>
  <si>
    <t>рябцев</t>
  </si>
  <si>
    <t>нз</t>
  </si>
  <si>
    <t>Дернов ЕГОР</t>
  </si>
  <si>
    <t>паук</t>
  </si>
  <si>
    <t>кресло</t>
  </si>
  <si>
    <t>Протокол соревнований по вязке узлов "Банты в Альпиндустрии-2014"                        19.02.2014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</si>
</sst>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]:mm:ss;@"/>
    <numFmt numFmtId="166" formatCode="[$-FC19]d\ mmmm\ yyyy\ &quot;г.&quot;"/>
    <numFmt numFmtId="167" formatCode="mm:ss.0;@"/>
    <numFmt numFmtId="168" formatCode="[$-F400]h:mm:ss\ AM/PM"/>
    <numFmt numFmtId="169" formatCode="0.00;[Red]0.00"/>
    <numFmt numFmtId="170" formatCode="0;[Red]0"/>
    <numFmt numFmtId="171" formatCode="0.0"/>
    <numFmt numFmtId="172" formatCode="0.00000000000"/>
    <numFmt numFmtId="173" formatCode="0.00000"/>
    <numFmt numFmtId="174" formatCode="0.000"/>
    <numFmt numFmtId="175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Fill="1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 textRotation="90" wrapText="1"/>
    </xf>
    <xf numFmtId="0" fontId="0" fillId="0" borderId="11" xfId="0" applyFill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11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1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0" fillId="0" borderId="26" xfId="0" applyBorder="1" applyAlignment="1">
      <alignment textRotation="90" wrapText="1"/>
    </xf>
    <xf numFmtId="0" fontId="0" fillId="0" borderId="12" xfId="0" applyFill="1" applyBorder="1" applyAlignment="1">
      <alignment textRotation="90" wrapText="1"/>
    </xf>
    <xf numFmtId="0" fontId="0" fillId="0" borderId="20" xfId="0" applyFill="1" applyBorder="1" applyAlignment="1">
      <alignment textRotation="90" wrapText="1"/>
    </xf>
    <xf numFmtId="1" fontId="2" fillId="0" borderId="21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0" fillId="0" borderId="32" xfId="0" applyBorder="1" applyAlignment="1">
      <alignment textRotation="90" wrapText="1"/>
    </xf>
    <xf numFmtId="169" fontId="0" fillId="0" borderId="33" xfId="0" applyNumberFormat="1" applyBorder="1" applyAlignment="1">
      <alignment textRotation="90" wrapText="1"/>
    </xf>
    <xf numFmtId="169" fontId="0" fillId="0" borderId="0" xfId="0" applyNumberFormat="1" applyAlignment="1">
      <alignment/>
    </xf>
    <xf numFmtId="170" fontId="2" fillId="0" borderId="14" xfId="0" applyNumberFormat="1" applyFont="1" applyBorder="1" applyAlignment="1">
      <alignment/>
    </xf>
    <xf numFmtId="170" fontId="2" fillId="0" borderId="34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4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69" fontId="5" fillId="0" borderId="33" xfId="0" applyNumberFormat="1" applyFont="1" applyBorder="1" applyAlignment="1">
      <alignment textRotation="90" wrapText="1"/>
    </xf>
    <xf numFmtId="0" fontId="5" fillId="0" borderId="32" xfId="0" applyFont="1" applyBorder="1" applyAlignment="1">
      <alignment textRotation="90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39" xfId="0" applyNumberFormat="1" applyFont="1" applyBorder="1" applyAlignment="1">
      <alignment/>
    </xf>
    <xf numFmtId="170" fontId="2" fillId="0" borderId="39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70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B1">
      <selection activeCell="B1" sqref="B1:Y1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14.375" style="0" customWidth="1"/>
    <col min="4" max="4" width="7.00390625" style="0" customWidth="1"/>
    <col min="5" max="6" width="6.625" style="0" customWidth="1"/>
    <col min="7" max="7" width="5.75390625" style="0" customWidth="1"/>
    <col min="8" max="8" width="6.625" style="0" customWidth="1"/>
    <col min="9" max="9" width="7.375" style="0" customWidth="1"/>
    <col min="10" max="10" width="7.00390625" style="0" customWidth="1"/>
    <col min="11" max="11" width="6.875" style="0" customWidth="1"/>
    <col min="12" max="12" width="6.75390625" style="0" customWidth="1"/>
    <col min="13" max="13" width="7.00390625" style="0" customWidth="1"/>
    <col min="14" max="14" width="6.75390625" style="0" customWidth="1"/>
    <col min="15" max="15" width="6.875" style="0" customWidth="1"/>
    <col min="16" max="16" width="7.25390625" style="0" customWidth="1"/>
    <col min="17" max="17" width="5.875" style="0" customWidth="1"/>
    <col min="18" max="19" width="6.75390625" style="0" customWidth="1"/>
    <col min="20" max="20" width="6.625" style="0" customWidth="1"/>
    <col min="21" max="22" width="8.375" style="0" customWidth="1"/>
    <col min="23" max="24" width="7.875" style="0" customWidth="1"/>
    <col min="25" max="25" width="16.125" style="8" customWidth="1"/>
    <col min="26" max="26" width="7.875" style="0" customWidth="1"/>
    <col min="27" max="27" width="6.375" style="0" customWidth="1"/>
  </cols>
  <sheetData>
    <row r="1" spans="2:29" ht="12.75" customHeight="1">
      <c r="B1" s="69" t="s">
        <v>83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AC1" s="3"/>
    </row>
    <row r="2" spans="18:27" ht="28.5" customHeight="1" thickBot="1">
      <c r="R2" s="70" t="s">
        <v>19</v>
      </c>
      <c r="S2" s="71"/>
      <c r="T2" s="71"/>
      <c r="U2" s="71"/>
      <c r="W2" s="72" t="s">
        <v>20</v>
      </c>
      <c r="X2" s="72"/>
      <c r="Y2" t="s">
        <v>27</v>
      </c>
      <c r="AA2" s="8"/>
    </row>
    <row r="3" spans="1:27" ht="75" customHeight="1">
      <c r="A3" s="16" t="s">
        <v>3</v>
      </c>
      <c r="B3" s="17" t="s">
        <v>0</v>
      </c>
      <c r="C3" s="18" t="s">
        <v>13</v>
      </c>
      <c r="D3" s="24" t="s">
        <v>4</v>
      </c>
      <c r="E3" s="25" t="s">
        <v>5</v>
      </c>
      <c r="F3" s="26" t="s">
        <v>29</v>
      </c>
      <c r="G3" s="6" t="s">
        <v>6</v>
      </c>
      <c r="H3" s="6" t="s">
        <v>1</v>
      </c>
      <c r="I3" s="26" t="s">
        <v>7</v>
      </c>
      <c r="J3" s="26" t="s">
        <v>14</v>
      </c>
      <c r="K3" s="25" t="s">
        <v>8</v>
      </c>
      <c r="L3" s="6" t="s">
        <v>2</v>
      </c>
      <c r="M3" s="6" t="s">
        <v>15</v>
      </c>
      <c r="N3" s="6" t="s">
        <v>9</v>
      </c>
      <c r="O3" s="26" t="s">
        <v>10</v>
      </c>
      <c r="P3" s="26" t="s">
        <v>11</v>
      </c>
      <c r="Q3" s="27" t="s">
        <v>12</v>
      </c>
      <c r="R3" s="23" t="s">
        <v>16</v>
      </c>
      <c r="S3" s="5" t="s">
        <v>22</v>
      </c>
      <c r="T3" s="13" t="s">
        <v>17</v>
      </c>
      <c r="U3" s="14" t="s">
        <v>18</v>
      </c>
      <c r="V3" s="7" t="s">
        <v>24</v>
      </c>
      <c r="W3" s="49" t="s">
        <v>23</v>
      </c>
      <c r="X3" s="50" t="s">
        <v>21</v>
      </c>
      <c r="Y3" s="9" t="s">
        <v>25</v>
      </c>
      <c r="Z3" s="2" t="s">
        <v>26</v>
      </c>
      <c r="AA3" s="2" t="s">
        <v>28</v>
      </c>
    </row>
    <row r="4" spans="1:27" ht="12.75">
      <c r="A4" s="16">
        <v>20</v>
      </c>
      <c r="B4" s="20" t="s">
        <v>76</v>
      </c>
      <c r="C4" s="20" t="s">
        <v>77</v>
      </c>
      <c r="D4" s="28"/>
      <c r="E4" s="29"/>
      <c r="F4" s="30"/>
      <c r="G4" s="31"/>
      <c r="H4" s="31"/>
      <c r="I4" s="31"/>
      <c r="J4" s="31"/>
      <c r="K4" s="31"/>
      <c r="L4" s="31"/>
      <c r="M4" s="28"/>
      <c r="N4" s="31"/>
      <c r="O4" s="31"/>
      <c r="P4" s="31"/>
      <c r="Q4" s="32"/>
      <c r="R4" s="33"/>
      <c r="S4" s="31"/>
      <c r="T4" s="31"/>
      <c r="U4" s="11">
        <v>3</v>
      </c>
      <c r="V4" s="11">
        <f aca="true" t="shared" si="0" ref="V4:V25">SUM(D4:T4)</f>
        <v>0</v>
      </c>
      <c r="W4" s="43">
        <v>2</v>
      </c>
      <c r="X4" s="33">
        <v>50</v>
      </c>
      <c r="Y4" s="33">
        <f aca="true" t="shared" si="1" ref="Y4:Y25">W4*60+X4+V4-U4*30</f>
        <v>80</v>
      </c>
      <c r="Z4" s="47">
        <f aca="true" t="shared" si="2" ref="Z4:Z25">Y4/60</f>
        <v>1.3333333333333333</v>
      </c>
      <c r="AA4" s="1" t="s">
        <v>79</v>
      </c>
    </row>
    <row r="5" spans="1:27" ht="12.75">
      <c r="A5" s="16">
        <v>21</v>
      </c>
      <c r="B5" s="67" t="s">
        <v>78</v>
      </c>
      <c r="C5" s="20" t="s">
        <v>77</v>
      </c>
      <c r="D5" s="28"/>
      <c r="E5" s="29"/>
      <c r="F5" s="30"/>
      <c r="G5" s="31"/>
      <c r="H5" s="31"/>
      <c r="I5" s="31"/>
      <c r="J5" s="31"/>
      <c r="K5" s="31"/>
      <c r="L5" s="11"/>
      <c r="M5" s="28"/>
      <c r="N5" s="31"/>
      <c r="O5" s="31"/>
      <c r="P5" s="31"/>
      <c r="Q5" s="32"/>
      <c r="R5" s="33"/>
      <c r="S5" s="31"/>
      <c r="T5" s="31"/>
      <c r="U5" s="11">
        <v>3</v>
      </c>
      <c r="V5" s="11">
        <f t="shared" si="0"/>
        <v>0</v>
      </c>
      <c r="W5" s="43">
        <v>3</v>
      </c>
      <c r="X5" s="33">
        <v>43</v>
      </c>
      <c r="Y5" s="33">
        <f t="shared" si="1"/>
        <v>133</v>
      </c>
      <c r="Z5" s="47">
        <f t="shared" si="2"/>
        <v>2.216666666666667</v>
      </c>
      <c r="AA5" s="1" t="s">
        <v>79</v>
      </c>
    </row>
    <row r="6" spans="1:27" ht="12.75">
      <c r="A6" s="16">
        <v>16</v>
      </c>
      <c r="B6" s="19" t="s">
        <v>68</v>
      </c>
      <c r="C6" s="20" t="s">
        <v>69</v>
      </c>
      <c r="D6" s="28"/>
      <c r="E6" s="29"/>
      <c r="F6" s="30">
        <v>20</v>
      </c>
      <c r="G6" s="31"/>
      <c r="H6" s="31"/>
      <c r="I6" s="31">
        <v>20</v>
      </c>
      <c r="J6" s="31"/>
      <c r="K6" s="31"/>
      <c r="L6" s="11"/>
      <c r="M6" s="28"/>
      <c r="N6" s="31"/>
      <c r="O6" s="31"/>
      <c r="P6" s="31">
        <v>15</v>
      </c>
      <c r="Q6" s="32"/>
      <c r="R6" s="33"/>
      <c r="S6" s="31"/>
      <c r="T6" s="31"/>
      <c r="U6" s="11">
        <v>3</v>
      </c>
      <c r="V6" s="11">
        <f t="shared" si="0"/>
        <v>55</v>
      </c>
      <c r="W6" s="43">
        <v>3</v>
      </c>
      <c r="X6" s="33">
        <v>56</v>
      </c>
      <c r="Y6" s="33">
        <f t="shared" si="1"/>
        <v>201</v>
      </c>
      <c r="Z6" s="47">
        <f t="shared" si="2"/>
        <v>3.35</v>
      </c>
      <c r="AA6" s="1">
        <v>1</v>
      </c>
    </row>
    <row r="7" spans="1:27" ht="12.75">
      <c r="A7" s="16">
        <v>18</v>
      </c>
      <c r="B7" s="64" t="s">
        <v>73</v>
      </c>
      <c r="C7" s="20" t="s">
        <v>33</v>
      </c>
      <c r="D7" s="28"/>
      <c r="E7" s="29"/>
      <c r="F7" s="30"/>
      <c r="G7" s="31"/>
      <c r="H7" s="31"/>
      <c r="I7" s="31"/>
      <c r="J7" s="31"/>
      <c r="K7" s="31"/>
      <c r="L7" s="31">
        <v>15</v>
      </c>
      <c r="M7" s="31"/>
      <c r="N7" s="31"/>
      <c r="O7" s="31"/>
      <c r="P7" s="31">
        <v>60</v>
      </c>
      <c r="Q7" s="32"/>
      <c r="R7" s="33"/>
      <c r="S7" s="31"/>
      <c r="T7" s="31"/>
      <c r="U7" s="11">
        <v>3</v>
      </c>
      <c r="V7" s="11">
        <f t="shared" si="0"/>
        <v>75</v>
      </c>
      <c r="W7" s="43">
        <v>4</v>
      </c>
      <c r="X7" s="33">
        <v>19</v>
      </c>
      <c r="Y7" s="33">
        <f t="shared" si="1"/>
        <v>244</v>
      </c>
      <c r="Z7" s="47">
        <f t="shared" si="2"/>
        <v>4.066666666666666</v>
      </c>
      <c r="AA7" s="1">
        <v>2</v>
      </c>
    </row>
    <row r="8" spans="1:27" ht="12.75">
      <c r="A8" s="16">
        <v>3</v>
      </c>
      <c r="B8" s="19" t="s">
        <v>32</v>
      </c>
      <c r="C8" s="20" t="s">
        <v>33</v>
      </c>
      <c r="D8" s="28"/>
      <c r="E8" s="29"/>
      <c r="F8" s="30"/>
      <c r="G8" s="31"/>
      <c r="H8" s="31"/>
      <c r="I8" s="31"/>
      <c r="J8" s="31"/>
      <c r="K8" s="31"/>
      <c r="L8" s="11"/>
      <c r="M8" s="28"/>
      <c r="N8" s="31">
        <v>60</v>
      </c>
      <c r="O8" s="31"/>
      <c r="P8" s="31"/>
      <c r="Q8" s="32"/>
      <c r="R8" s="33"/>
      <c r="S8" s="31"/>
      <c r="T8" s="31">
        <v>60</v>
      </c>
      <c r="U8" s="11">
        <v>3</v>
      </c>
      <c r="V8" s="11">
        <f t="shared" si="0"/>
        <v>120</v>
      </c>
      <c r="W8" s="43">
        <v>3</v>
      </c>
      <c r="X8" s="33">
        <v>35</v>
      </c>
      <c r="Y8" s="33">
        <f t="shared" si="1"/>
        <v>245</v>
      </c>
      <c r="Z8" s="48">
        <f t="shared" si="2"/>
        <v>4.083333333333333</v>
      </c>
      <c r="AA8" s="1">
        <v>3</v>
      </c>
    </row>
    <row r="9" spans="1:27" ht="12.75">
      <c r="A9" s="16">
        <v>15</v>
      </c>
      <c r="B9" s="19" t="s">
        <v>66</v>
      </c>
      <c r="C9" s="20" t="s">
        <v>67</v>
      </c>
      <c r="D9" s="28"/>
      <c r="E9" s="31"/>
      <c r="F9" s="31">
        <v>15</v>
      </c>
      <c r="G9" s="31">
        <v>15</v>
      </c>
      <c r="H9" s="31"/>
      <c r="I9" s="31">
        <v>15</v>
      </c>
      <c r="J9" s="31"/>
      <c r="K9" s="31"/>
      <c r="L9" s="11"/>
      <c r="M9" s="28"/>
      <c r="N9" s="31"/>
      <c r="O9" s="31"/>
      <c r="P9" s="31">
        <v>30</v>
      </c>
      <c r="Q9" s="32"/>
      <c r="R9" s="33"/>
      <c r="S9" s="31"/>
      <c r="T9" s="31"/>
      <c r="U9" s="11">
        <v>3</v>
      </c>
      <c r="V9" s="11">
        <f t="shared" si="0"/>
        <v>75</v>
      </c>
      <c r="W9" s="43">
        <v>4</v>
      </c>
      <c r="X9" s="33">
        <v>30</v>
      </c>
      <c r="Y9" s="33">
        <f t="shared" si="1"/>
        <v>255</v>
      </c>
      <c r="Z9" s="47">
        <f t="shared" si="2"/>
        <v>4.25</v>
      </c>
      <c r="AA9" s="1"/>
    </row>
    <row r="10" spans="1:27" ht="12.75">
      <c r="A10" s="16">
        <v>1</v>
      </c>
      <c r="B10" s="19" t="s">
        <v>34</v>
      </c>
      <c r="C10" s="20" t="s">
        <v>33</v>
      </c>
      <c r="D10" s="28"/>
      <c r="E10" s="29">
        <v>30</v>
      </c>
      <c r="F10" s="30"/>
      <c r="G10" s="31"/>
      <c r="H10" s="31"/>
      <c r="I10" s="31"/>
      <c r="J10" s="31"/>
      <c r="K10" s="31"/>
      <c r="L10" s="11"/>
      <c r="M10" s="28"/>
      <c r="N10" s="31"/>
      <c r="O10" s="31">
        <v>60</v>
      </c>
      <c r="P10" s="31"/>
      <c r="Q10" s="32"/>
      <c r="R10" s="33">
        <v>0</v>
      </c>
      <c r="S10" s="31"/>
      <c r="T10" s="31">
        <v>0</v>
      </c>
      <c r="U10" s="11">
        <v>3</v>
      </c>
      <c r="V10" s="11">
        <f t="shared" si="0"/>
        <v>90</v>
      </c>
      <c r="W10" s="43">
        <v>4</v>
      </c>
      <c r="X10" s="33">
        <v>16</v>
      </c>
      <c r="Y10" s="33">
        <f t="shared" si="1"/>
        <v>256</v>
      </c>
      <c r="Z10" s="47">
        <f t="shared" si="2"/>
        <v>4.266666666666667</v>
      </c>
      <c r="AA10" s="46">
        <f>Y10/60-Z10</f>
        <v>0</v>
      </c>
    </row>
    <row r="11" spans="1:27" ht="12.75">
      <c r="A11" s="16">
        <v>22</v>
      </c>
      <c r="B11" s="19"/>
      <c r="C11" s="20"/>
      <c r="D11" s="28"/>
      <c r="E11" s="29"/>
      <c r="F11" s="30"/>
      <c r="G11" s="31"/>
      <c r="H11" s="31"/>
      <c r="I11" s="30"/>
      <c r="J11" s="31"/>
      <c r="K11" s="30"/>
      <c r="L11" s="11"/>
      <c r="M11" s="28"/>
      <c r="N11" s="31"/>
      <c r="O11" s="30"/>
      <c r="P11" s="31"/>
      <c r="Q11" s="32"/>
      <c r="R11" s="11"/>
      <c r="S11" s="30"/>
      <c r="T11" s="30"/>
      <c r="U11" s="11">
        <v>0</v>
      </c>
      <c r="V11" s="11">
        <f t="shared" si="0"/>
        <v>0</v>
      </c>
      <c r="W11" s="43">
        <v>6.01041666666667</v>
      </c>
      <c r="X11" s="33"/>
      <c r="Y11" s="33">
        <f t="shared" si="1"/>
        <v>360.62500000000017</v>
      </c>
      <c r="Z11" s="47">
        <f t="shared" si="2"/>
        <v>6.01041666666667</v>
      </c>
      <c r="AA11" s="1"/>
    </row>
    <row r="12" spans="1:27" ht="13.5" thickBot="1">
      <c r="A12" s="16">
        <v>6</v>
      </c>
      <c r="B12" s="19" t="s">
        <v>50</v>
      </c>
      <c r="C12" s="20" t="s">
        <v>51</v>
      </c>
      <c r="D12" s="28"/>
      <c r="E12" s="29"/>
      <c r="F12" s="34">
        <v>15</v>
      </c>
      <c r="G12" s="31"/>
      <c r="H12" s="31"/>
      <c r="I12" s="31">
        <v>15</v>
      </c>
      <c r="J12" s="31"/>
      <c r="K12" s="31"/>
      <c r="L12" s="12">
        <v>60</v>
      </c>
      <c r="M12" s="35"/>
      <c r="N12" s="36"/>
      <c r="O12" s="36"/>
      <c r="P12" s="36"/>
      <c r="Q12" s="37">
        <v>15</v>
      </c>
      <c r="R12" s="38"/>
      <c r="S12" s="36"/>
      <c r="T12" s="36"/>
      <c r="U12" s="12">
        <v>0</v>
      </c>
      <c r="V12" s="11">
        <f t="shared" si="0"/>
        <v>105</v>
      </c>
      <c r="W12" s="43">
        <v>4</v>
      </c>
      <c r="X12" s="33">
        <v>30</v>
      </c>
      <c r="Y12" s="33">
        <f t="shared" si="1"/>
        <v>375</v>
      </c>
      <c r="Z12" s="47">
        <f t="shared" si="2"/>
        <v>6.25</v>
      </c>
      <c r="AA12" s="1"/>
    </row>
    <row r="13" spans="1:27" ht="13.5" thickBot="1">
      <c r="A13" s="16">
        <v>9</v>
      </c>
      <c r="B13" s="19" t="s">
        <v>58</v>
      </c>
      <c r="C13" s="20"/>
      <c r="D13" s="28"/>
      <c r="E13" s="29"/>
      <c r="F13" s="34">
        <v>20</v>
      </c>
      <c r="G13" s="31"/>
      <c r="H13" s="31"/>
      <c r="I13" s="31">
        <v>20</v>
      </c>
      <c r="J13" s="31"/>
      <c r="K13" s="31"/>
      <c r="L13" s="12">
        <v>15</v>
      </c>
      <c r="M13" s="35">
        <v>60</v>
      </c>
      <c r="N13" s="36"/>
      <c r="O13" s="36"/>
      <c r="P13" s="36"/>
      <c r="Q13" s="37"/>
      <c r="R13" s="38"/>
      <c r="S13" s="36"/>
      <c r="T13" s="36">
        <v>20</v>
      </c>
      <c r="U13" s="12">
        <v>1</v>
      </c>
      <c r="V13" s="11">
        <f t="shared" si="0"/>
        <v>135</v>
      </c>
      <c r="W13" s="43">
        <v>4</v>
      </c>
      <c r="X13" s="33">
        <v>30</v>
      </c>
      <c r="Y13" s="33">
        <f t="shared" si="1"/>
        <v>375</v>
      </c>
      <c r="Z13" s="47">
        <f t="shared" si="2"/>
        <v>6.25</v>
      </c>
      <c r="AA13" s="1"/>
    </row>
    <row r="14" spans="1:27" ht="13.5" thickBot="1">
      <c r="A14" s="16">
        <v>14</v>
      </c>
      <c r="B14" s="64" t="s">
        <v>64</v>
      </c>
      <c r="C14" s="20" t="s">
        <v>65</v>
      </c>
      <c r="D14" s="28"/>
      <c r="E14" s="29">
        <v>120</v>
      </c>
      <c r="F14" s="34"/>
      <c r="G14" s="31"/>
      <c r="H14" s="31"/>
      <c r="I14" s="31">
        <v>20</v>
      </c>
      <c r="J14" s="31"/>
      <c r="K14" s="31">
        <v>60</v>
      </c>
      <c r="L14" s="12"/>
      <c r="M14" s="35">
        <v>15</v>
      </c>
      <c r="N14" s="36"/>
      <c r="O14" s="36"/>
      <c r="P14" s="36"/>
      <c r="Q14" s="37"/>
      <c r="R14" s="38"/>
      <c r="S14" s="36"/>
      <c r="T14" s="36"/>
      <c r="U14" s="12">
        <v>2</v>
      </c>
      <c r="V14" s="11">
        <f t="shared" si="0"/>
        <v>215</v>
      </c>
      <c r="W14" s="43">
        <v>3</v>
      </c>
      <c r="X14" s="33">
        <v>46</v>
      </c>
      <c r="Y14" s="33">
        <f t="shared" si="1"/>
        <v>381</v>
      </c>
      <c r="Z14" s="47">
        <f t="shared" si="2"/>
        <v>6.35</v>
      </c>
      <c r="AA14" s="1"/>
    </row>
    <row r="15" spans="1:27" ht="13.5" thickBot="1">
      <c r="A15" s="16">
        <v>5</v>
      </c>
      <c r="B15" s="19" t="s">
        <v>48</v>
      </c>
      <c r="C15" s="20" t="s">
        <v>49</v>
      </c>
      <c r="D15" s="28"/>
      <c r="E15" s="29"/>
      <c r="F15" s="34">
        <v>20</v>
      </c>
      <c r="G15" s="31"/>
      <c r="H15" s="31"/>
      <c r="I15" s="31">
        <v>20</v>
      </c>
      <c r="J15" s="31"/>
      <c r="K15" s="31"/>
      <c r="L15" s="12">
        <v>20</v>
      </c>
      <c r="M15" s="35"/>
      <c r="N15" s="36">
        <v>60</v>
      </c>
      <c r="O15" s="36"/>
      <c r="P15" s="36"/>
      <c r="Q15" s="37">
        <v>60</v>
      </c>
      <c r="R15" s="38"/>
      <c r="S15" s="36"/>
      <c r="T15" s="36"/>
      <c r="U15" s="12">
        <v>1</v>
      </c>
      <c r="V15" s="11">
        <f t="shared" si="0"/>
        <v>180</v>
      </c>
      <c r="W15" s="43">
        <v>4</v>
      </c>
      <c r="X15" s="33">
        <v>5</v>
      </c>
      <c r="Y15" s="33">
        <f t="shared" si="1"/>
        <v>395</v>
      </c>
      <c r="Z15" s="47">
        <f t="shared" si="2"/>
        <v>6.583333333333333</v>
      </c>
      <c r="AA15" s="1"/>
    </row>
    <row r="16" spans="1:27" ht="13.5" thickBot="1">
      <c r="A16" s="16">
        <v>11</v>
      </c>
      <c r="B16" s="19" t="s">
        <v>60</v>
      </c>
      <c r="C16" s="20" t="s">
        <v>33</v>
      </c>
      <c r="D16" s="28"/>
      <c r="E16" s="29">
        <v>30</v>
      </c>
      <c r="F16" s="34"/>
      <c r="G16" s="31"/>
      <c r="H16" s="31"/>
      <c r="I16" s="31"/>
      <c r="J16" s="31"/>
      <c r="K16" s="31"/>
      <c r="L16" s="12">
        <v>60</v>
      </c>
      <c r="M16" s="35"/>
      <c r="N16" s="36"/>
      <c r="O16" s="36">
        <v>15</v>
      </c>
      <c r="P16" s="36">
        <v>60</v>
      </c>
      <c r="Q16" s="37"/>
      <c r="R16" s="38"/>
      <c r="S16" s="36"/>
      <c r="T16" s="36"/>
      <c r="U16" s="12">
        <v>0</v>
      </c>
      <c r="V16" s="11">
        <f t="shared" si="0"/>
        <v>165</v>
      </c>
      <c r="W16" s="43">
        <v>4</v>
      </c>
      <c r="X16" s="33">
        <v>30</v>
      </c>
      <c r="Y16" s="33">
        <f t="shared" si="1"/>
        <v>435</v>
      </c>
      <c r="Z16" s="47">
        <f t="shared" si="2"/>
        <v>7.25</v>
      </c>
      <c r="AA16" s="1"/>
    </row>
    <row r="17" spans="1:27" ht="13.5" thickBot="1">
      <c r="A17" s="16">
        <v>19</v>
      </c>
      <c r="B17" s="66" t="s">
        <v>75</v>
      </c>
      <c r="C17" s="20" t="s">
        <v>33</v>
      </c>
      <c r="D17" s="28">
        <v>120</v>
      </c>
      <c r="E17" s="29"/>
      <c r="F17" s="34">
        <v>20</v>
      </c>
      <c r="G17" s="31">
        <v>60</v>
      </c>
      <c r="H17" s="31"/>
      <c r="I17" s="31"/>
      <c r="J17" s="31"/>
      <c r="K17" s="31"/>
      <c r="L17" s="12"/>
      <c r="M17" s="35"/>
      <c r="N17" s="36"/>
      <c r="O17" s="36"/>
      <c r="P17" s="36">
        <v>15</v>
      </c>
      <c r="Q17" s="37"/>
      <c r="R17" s="38"/>
      <c r="S17" s="36"/>
      <c r="T17" s="36"/>
      <c r="U17" s="12">
        <v>1</v>
      </c>
      <c r="V17" s="11">
        <f t="shared" si="0"/>
        <v>215</v>
      </c>
      <c r="W17" s="43">
        <v>4</v>
      </c>
      <c r="X17" s="33">
        <v>30</v>
      </c>
      <c r="Y17" s="33">
        <f t="shared" si="1"/>
        <v>455</v>
      </c>
      <c r="Z17" s="47">
        <f t="shared" si="2"/>
        <v>7.583333333333333</v>
      </c>
      <c r="AA17" s="1"/>
    </row>
    <row r="18" spans="1:27" ht="12.75">
      <c r="A18" s="16">
        <v>2</v>
      </c>
      <c r="B18" s="51" t="s">
        <v>37</v>
      </c>
      <c r="C18" s="52" t="s">
        <v>38</v>
      </c>
      <c r="D18" s="53"/>
      <c r="E18" s="54"/>
      <c r="F18" s="55">
        <v>15</v>
      </c>
      <c r="G18" s="56">
        <v>60</v>
      </c>
      <c r="H18" s="56"/>
      <c r="I18" s="56">
        <v>15</v>
      </c>
      <c r="J18" s="56">
        <v>30</v>
      </c>
      <c r="K18" s="56"/>
      <c r="L18" s="12">
        <v>20</v>
      </c>
      <c r="M18" s="53">
        <v>60</v>
      </c>
      <c r="N18" s="56"/>
      <c r="O18" s="56"/>
      <c r="P18" s="56"/>
      <c r="Q18" s="57"/>
      <c r="R18" s="58"/>
      <c r="S18" s="56"/>
      <c r="T18" s="56"/>
      <c r="U18" s="12">
        <v>0</v>
      </c>
      <c r="V18" s="12">
        <f t="shared" si="0"/>
        <v>200</v>
      </c>
      <c r="W18" s="59">
        <v>4</v>
      </c>
      <c r="X18" s="58">
        <v>30</v>
      </c>
      <c r="Y18" s="58">
        <f t="shared" si="1"/>
        <v>470</v>
      </c>
      <c r="Z18" s="60">
        <f t="shared" si="2"/>
        <v>7.833333333333333</v>
      </c>
      <c r="AA18" s="61"/>
    </row>
    <row r="19" spans="1:27" ht="12.75">
      <c r="A19" s="16">
        <v>7</v>
      </c>
      <c r="B19" s="1" t="s">
        <v>54</v>
      </c>
      <c r="C19" s="1" t="s">
        <v>55</v>
      </c>
      <c r="D19" s="31">
        <v>60</v>
      </c>
      <c r="E19" s="31"/>
      <c r="F19" s="31">
        <v>15</v>
      </c>
      <c r="G19" s="31">
        <v>60</v>
      </c>
      <c r="H19" s="31"/>
      <c r="I19" s="31">
        <v>15</v>
      </c>
      <c r="J19" s="31">
        <v>60</v>
      </c>
      <c r="K19" s="31"/>
      <c r="L19" s="31">
        <v>20</v>
      </c>
      <c r="M19" s="31"/>
      <c r="N19" s="31"/>
      <c r="O19" s="31">
        <v>15</v>
      </c>
      <c r="P19" s="31">
        <v>30</v>
      </c>
      <c r="Q19" s="31"/>
      <c r="R19" s="31"/>
      <c r="S19" s="31"/>
      <c r="T19" s="31"/>
      <c r="U19" s="31">
        <v>2</v>
      </c>
      <c r="V19" s="31">
        <f t="shared" si="0"/>
        <v>275</v>
      </c>
      <c r="W19" s="62">
        <v>4</v>
      </c>
      <c r="X19" s="31">
        <v>30</v>
      </c>
      <c r="Y19" s="31">
        <f t="shared" si="1"/>
        <v>485</v>
      </c>
      <c r="Z19" s="47">
        <f t="shared" si="2"/>
        <v>8.083333333333334</v>
      </c>
      <c r="AA19" s="1"/>
    </row>
    <row r="20" spans="1:27" ht="12.75">
      <c r="A20" s="16">
        <v>12</v>
      </c>
      <c r="B20" s="1" t="s">
        <v>61</v>
      </c>
      <c r="C20" s="1"/>
      <c r="D20" s="31">
        <v>30</v>
      </c>
      <c r="E20" s="31"/>
      <c r="F20" s="31">
        <v>15</v>
      </c>
      <c r="G20" s="31"/>
      <c r="H20" s="31">
        <v>15</v>
      </c>
      <c r="I20" s="31"/>
      <c r="J20" s="31">
        <v>15</v>
      </c>
      <c r="K20" s="31"/>
      <c r="L20" s="31">
        <v>60</v>
      </c>
      <c r="M20" s="31">
        <v>60</v>
      </c>
      <c r="N20" s="31"/>
      <c r="O20" s="31">
        <v>60</v>
      </c>
      <c r="P20" s="31">
        <v>45</v>
      </c>
      <c r="Q20" s="31"/>
      <c r="R20" s="31"/>
      <c r="S20" s="31"/>
      <c r="T20" s="31"/>
      <c r="U20" s="31">
        <v>0</v>
      </c>
      <c r="V20" s="31">
        <f t="shared" si="0"/>
        <v>300</v>
      </c>
      <c r="W20" s="62">
        <v>4</v>
      </c>
      <c r="X20" s="31">
        <v>30</v>
      </c>
      <c r="Y20" s="31">
        <f t="shared" si="1"/>
        <v>570</v>
      </c>
      <c r="Z20" s="47">
        <f t="shared" si="2"/>
        <v>9.5</v>
      </c>
      <c r="AA20" s="1"/>
    </row>
    <row r="21" spans="1:27" ht="12.75">
      <c r="A21" s="16">
        <v>17</v>
      </c>
      <c r="B21" s="65" t="s">
        <v>70</v>
      </c>
      <c r="C21" s="1" t="s">
        <v>71</v>
      </c>
      <c r="D21" s="31"/>
      <c r="E21" s="31"/>
      <c r="F21" s="31">
        <v>20</v>
      </c>
      <c r="G21" s="31">
        <v>60</v>
      </c>
      <c r="H21" s="31"/>
      <c r="I21" s="31"/>
      <c r="J21" s="31"/>
      <c r="K21" s="31"/>
      <c r="L21" s="31">
        <v>60</v>
      </c>
      <c r="M21" s="31">
        <v>15</v>
      </c>
      <c r="N21" s="31">
        <v>60</v>
      </c>
      <c r="O21" s="31">
        <v>60</v>
      </c>
      <c r="P21" s="31">
        <v>60</v>
      </c>
      <c r="Q21" s="31"/>
      <c r="R21" s="31"/>
      <c r="S21" s="31"/>
      <c r="T21" s="31"/>
      <c r="U21" s="31">
        <v>1</v>
      </c>
      <c r="V21" s="31">
        <f t="shared" si="0"/>
        <v>335</v>
      </c>
      <c r="W21" s="62">
        <v>4</v>
      </c>
      <c r="X21" s="31">
        <v>30</v>
      </c>
      <c r="Y21" s="31">
        <f t="shared" si="1"/>
        <v>575</v>
      </c>
      <c r="Z21" s="47">
        <f t="shared" si="2"/>
        <v>9.583333333333334</v>
      </c>
      <c r="AA21" s="1"/>
    </row>
    <row r="22" spans="1:27" ht="12.75">
      <c r="A22" s="16">
        <v>4</v>
      </c>
      <c r="B22" s="1" t="s">
        <v>47</v>
      </c>
      <c r="C22" s="1" t="s">
        <v>38</v>
      </c>
      <c r="D22" s="31">
        <v>30</v>
      </c>
      <c r="E22" s="31"/>
      <c r="F22" s="31">
        <v>30</v>
      </c>
      <c r="G22" s="31">
        <v>60</v>
      </c>
      <c r="H22" s="31"/>
      <c r="I22" s="31"/>
      <c r="J22" s="31"/>
      <c r="K22" s="31">
        <v>30</v>
      </c>
      <c r="L22" s="31">
        <v>20</v>
      </c>
      <c r="M22" s="31">
        <v>60</v>
      </c>
      <c r="N22" s="31"/>
      <c r="O22" s="31"/>
      <c r="P22" s="31">
        <v>60</v>
      </c>
      <c r="Q22" s="31">
        <v>60</v>
      </c>
      <c r="R22" s="31"/>
      <c r="S22" s="31"/>
      <c r="T22" s="31"/>
      <c r="U22" s="31">
        <v>1</v>
      </c>
      <c r="V22" s="31">
        <f t="shared" si="0"/>
        <v>350</v>
      </c>
      <c r="W22" s="62">
        <v>4</v>
      </c>
      <c r="X22" s="31">
        <v>30</v>
      </c>
      <c r="Y22" s="31">
        <f t="shared" si="1"/>
        <v>590</v>
      </c>
      <c r="Z22" s="47">
        <f t="shared" si="2"/>
        <v>9.833333333333334</v>
      </c>
      <c r="AA22" s="1"/>
    </row>
    <row r="23" spans="1:27" ht="12.75">
      <c r="A23" s="16">
        <v>13</v>
      </c>
      <c r="B23" s="1" t="s">
        <v>62</v>
      </c>
      <c r="C23" s="1" t="s">
        <v>33</v>
      </c>
      <c r="D23" s="31"/>
      <c r="E23" s="31"/>
      <c r="F23" s="31">
        <v>20</v>
      </c>
      <c r="G23" s="31">
        <v>60</v>
      </c>
      <c r="H23" s="31"/>
      <c r="I23" s="31"/>
      <c r="J23" s="31"/>
      <c r="K23" s="31">
        <v>60</v>
      </c>
      <c r="L23" s="31">
        <v>60</v>
      </c>
      <c r="M23" s="31">
        <v>15</v>
      </c>
      <c r="N23" s="31"/>
      <c r="O23" s="31">
        <v>15</v>
      </c>
      <c r="P23" s="31">
        <v>60</v>
      </c>
      <c r="Q23" s="31">
        <v>60</v>
      </c>
      <c r="R23" s="31"/>
      <c r="S23" s="31"/>
      <c r="T23" s="31"/>
      <c r="U23" s="31">
        <v>0</v>
      </c>
      <c r="V23" s="31">
        <f t="shared" si="0"/>
        <v>350</v>
      </c>
      <c r="W23" s="62">
        <v>4</v>
      </c>
      <c r="X23" s="31">
        <v>3</v>
      </c>
      <c r="Y23" s="31">
        <f t="shared" si="1"/>
        <v>593</v>
      </c>
      <c r="Z23" s="47">
        <f t="shared" si="2"/>
        <v>9.883333333333333</v>
      </c>
      <c r="AA23" s="1"/>
    </row>
    <row r="24" spans="1:27" ht="12.75">
      <c r="A24" s="16">
        <v>10</v>
      </c>
      <c r="B24" s="1" t="s">
        <v>59</v>
      </c>
      <c r="C24" s="1"/>
      <c r="D24" s="31"/>
      <c r="E24" s="31">
        <v>120</v>
      </c>
      <c r="F24" s="31"/>
      <c r="G24" s="31">
        <v>15</v>
      </c>
      <c r="H24" s="31"/>
      <c r="I24" s="31"/>
      <c r="J24" s="31">
        <v>60</v>
      </c>
      <c r="K24" s="31"/>
      <c r="L24" s="31">
        <v>60</v>
      </c>
      <c r="M24" s="31"/>
      <c r="N24" s="31">
        <v>60</v>
      </c>
      <c r="O24" s="31"/>
      <c r="P24" s="31"/>
      <c r="Q24" s="31"/>
      <c r="R24" s="31"/>
      <c r="S24" s="31">
        <v>60</v>
      </c>
      <c r="T24" s="31">
        <v>15</v>
      </c>
      <c r="U24" s="31">
        <v>2</v>
      </c>
      <c r="V24" s="31">
        <f t="shared" si="0"/>
        <v>390</v>
      </c>
      <c r="W24" s="62">
        <v>4</v>
      </c>
      <c r="X24" s="31">
        <v>30</v>
      </c>
      <c r="Y24" s="31">
        <f t="shared" si="1"/>
        <v>600</v>
      </c>
      <c r="Z24" s="47">
        <f t="shared" si="2"/>
        <v>10</v>
      </c>
      <c r="AA24" s="1"/>
    </row>
    <row r="25" spans="1:27" ht="12.75">
      <c r="A25" s="16">
        <v>8</v>
      </c>
      <c r="B25" s="1" t="s">
        <v>56</v>
      </c>
      <c r="C25" s="1" t="s">
        <v>53</v>
      </c>
      <c r="D25" s="31"/>
      <c r="E25" s="31"/>
      <c r="F25" s="31">
        <v>20</v>
      </c>
      <c r="G25" s="31">
        <v>15</v>
      </c>
      <c r="H25" s="31">
        <v>60</v>
      </c>
      <c r="I25" s="31">
        <v>20</v>
      </c>
      <c r="J25" s="31">
        <v>15</v>
      </c>
      <c r="K25" s="31"/>
      <c r="L25" s="31">
        <v>60</v>
      </c>
      <c r="M25" s="31"/>
      <c r="N25" s="31">
        <v>60</v>
      </c>
      <c r="O25" s="31"/>
      <c r="P25" s="31">
        <v>60</v>
      </c>
      <c r="Q25" s="31">
        <v>60</v>
      </c>
      <c r="R25" s="31"/>
      <c r="S25" s="31"/>
      <c r="T25" s="31"/>
      <c r="U25" s="31">
        <v>0</v>
      </c>
      <c r="V25" s="31">
        <f t="shared" si="0"/>
        <v>370</v>
      </c>
      <c r="W25" s="62">
        <v>4</v>
      </c>
      <c r="X25" s="31">
        <v>30</v>
      </c>
      <c r="Y25" s="31">
        <f t="shared" si="1"/>
        <v>640</v>
      </c>
      <c r="Z25" s="47">
        <f t="shared" si="2"/>
        <v>10.666666666666666</v>
      </c>
      <c r="AA25" s="1"/>
    </row>
  </sheetData>
  <sheetProtection/>
  <mergeCells count="3">
    <mergeCell ref="B1:Y1"/>
    <mergeCell ref="R2:U2"/>
    <mergeCell ref="W2:X2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="91" zoomScaleNormal="91" zoomScalePageLayoutView="0" workbookViewId="0" topLeftCell="F1">
      <selection activeCell="B1" sqref="B1:Y1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3.00390625" style="0" customWidth="1"/>
    <col min="4" max="4" width="7.00390625" style="0" customWidth="1"/>
    <col min="5" max="6" width="6.625" style="0" customWidth="1"/>
    <col min="7" max="7" width="5.75390625" style="0" customWidth="1"/>
    <col min="8" max="8" width="6.625" style="0" customWidth="1"/>
    <col min="9" max="9" width="7.375" style="0" customWidth="1"/>
    <col min="10" max="10" width="7.00390625" style="0" customWidth="1"/>
    <col min="11" max="11" width="6.875" style="0" customWidth="1"/>
    <col min="12" max="12" width="6.75390625" style="0" customWidth="1"/>
    <col min="13" max="13" width="7.00390625" style="0" customWidth="1"/>
    <col min="14" max="14" width="6.75390625" style="0" customWidth="1"/>
    <col min="15" max="15" width="6.875" style="0" customWidth="1"/>
    <col min="16" max="16" width="7.25390625" style="0" customWidth="1"/>
    <col min="17" max="17" width="5.875" style="0" customWidth="1"/>
    <col min="18" max="19" width="6.75390625" style="0" customWidth="1"/>
    <col min="20" max="20" width="6.625" style="0" customWidth="1"/>
    <col min="21" max="22" width="8.375" style="0" customWidth="1"/>
    <col min="23" max="24" width="7.875" style="0" customWidth="1"/>
    <col min="25" max="25" width="16.125" style="8" customWidth="1"/>
    <col min="26" max="26" width="7.875" style="0" customWidth="1"/>
    <col min="27" max="27" width="6.375" style="0" customWidth="1"/>
  </cols>
  <sheetData>
    <row r="1" spans="2:29" ht="12.75" customHeight="1">
      <c r="B1" s="69" t="s">
        <v>83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AC1" s="3"/>
    </row>
    <row r="2" spans="18:27" ht="28.5" customHeight="1" thickBot="1">
      <c r="R2" s="70" t="s">
        <v>19</v>
      </c>
      <c r="S2" s="71"/>
      <c r="T2" s="71"/>
      <c r="U2" s="71"/>
      <c r="W2" s="72" t="s">
        <v>20</v>
      </c>
      <c r="X2" s="72"/>
      <c r="Y2" t="s">
        <v>27</v>
      </c>
      <c r="AA2" s="8"/>
    </row>
    <row r="3" spans="1:27" ht="75" customHeight="1">
      <c r="A3" s="16" t="s">
        <v>3</v>
      </c>
      <c r="B3" s="17" t="s">
        <v>0</v>
      </c>
      <c r="C3" s="18" t="s">
        <v>13</v>
      </c>
      <c r="D3" s="24" t="s">
        <v>4</v>
      </c>
      <c r="E3" s="25" t="s">
        <v>5</v>
      </c>
      <c r="F3" s="26" t="s">
        <v>29</v>
      </c>
      <c r="G3" s="6" t="s">
        <v>6</v>
      </c>
      <c r="H3" s="6" t="s">
        <v>1</v>
      </c>
      <c r="I3" s="26" t="s">
        <v>7</v>
      </c>
      <c r="J3" s="26" t="s">
        <v>14</v>
      </c>
      <c r="K3" s="25" t="s">
        <v>8</v>
      </c>
      <c r="L3" s="6" t="s">
        <v>2</v>
      </c>
      <c r="M3" s="6" t="s">
        <v>15</v>
      </c>
      <c r="N3" s="6" t="s">
        <v>9</v>
      </c>
      <c r="O3" s="26" t="s">
        <v>10</v>
      </c>
      <c r="P3" s="26" t="s">
        <v>11</v>
      </c>
      <c r="Q3" s="27" t="s">
        <v>12</v>
      </c>
      <c r="R3" s="23" t="s">
        <v>16</v>
      </c>
      <c r="S3" s="5" t="s">
        <v>22</v>
      </c>
      <c r="T3" s="13" t="s">
        <v>17</v>
      </c>
      <c r="U3" s="14" t="s">
        <v>18</v>
      </c>
      <c r="V3" s="7" t="s">
        <v>24</v>
      </c>
      <c r="W3" s="49" t="s">
        <v>23</v>
      </c>
      <c r="X3" s="50" t="s">
        <v>21</v>
      </c>
      <c r="Y3" s="9" t="s">
        <v>25</v>
      </c>
      <c r="Z3" s="2" t="s">
        <v>26</v>
      </c>
      <c r="AA3" s="2" t="s">
        <v>28</v>
      </c>
    </row>
    <row r="4" spans="1:27" ht="12.75">
      <c r="A4" s="1">
        <v>1</v>
      </c>
      <c r="B4" s="1" t="s">
        <v>30</v>
      </c>
      <c r="C4" s="1" t="s">
        <v>31</v>
      </c>
      <c r="D4" s="31"/>
      <c r="E4" s="31">
        <v>30</v>
      </c>
      <c r="F4" s="31"/>
      <c r="G4" s="31"/>
      <c r="H4" s="31"/>
      <c r="I4" s="31"/>
      <c r="J4" s="31"/>
      <c r="K4" s="31"/>
      <c r="L4" s="31"/>
      <c r="M4" s="31">
        <v>20</v>
      </c>
      <c r="N4" s="31">
        <v>0</v>
      </c>
      <c r="O4" s="31">
        <v>0</v>
      </c>
      <c r="P4" s="31">
        <v>0</v>
      </c>
      <c r="Q4" s="31"/>
      <c r="R4" s="31">
        <v>0</v>
      </c>
      <c r="S4" s="31"/>
      <c r="T4" s="31">
        <v>0</v>
      </c>
      <c r="U4" s="31">
        <v>3</v>
      </c>
      <c r="V4" s="31">
        <f aca="true" t="shared" si="0" ref="V4:V19">SUM(D4:T4)</f>
        <v>50</v>
      </c>
      <c r="W4" s="62">
        <v>4</v>
      </c>
      <c r="X4" s="31">
        <v>12</v>
      </c>
      <c r="Y4" s="31">
        <f>W4*60+X4+V4-U4*30</f>
        <v>212</v>
      </c>
      <c r="Z4" s="48">
        <f>Y4/60</f>
        <v>3.533333333333333</v>
      </c>
      <c r="AA4" s="46">
        <v>1</v>
      </c>
    </row>
    <row r="5" spans="1:27" ht="12.75">
      <c r="A5" s="1">
        <v>2</v>
      </c>
      <c r="B5" s="1" t="s">
        <v>44</v>
      </c>
      <c r="C5" s="1" t="s">
        <v>38</v>
      </c>
      <c r="D5" s="31"/>
      <c r="E5" s="31">
        <v>60</v>
      </c>
      <c r="F5" s="31"/>
      <c r="G5" s="31">
        <v>60</v>
      </c>
      <c r="H5" s="31">
        <v>60</v>
      </c>
      <c r="I5" s="31">
        <v>15</v>
      </c>
      <c r="J5" s="31">
        <v>60</v>
      </c>
      <c r="K5" s="31"/>
      <c r="L5" s="31">
        <v>60</v>
      </c>
      <c r="M5" s="31">
        <v>60</v>
      </c>
      <c r="N5" s="31">
        <v>60</v>
      </c>
      <c r="O5" s="31">
        <v>60</v>
      </c>
      <c r="P5" s="31">
        <v>60</v>
      </c>
      <c r="Q5" s="31">
        <v>60</v>
      </c>
      <c r="R5" s="31"/>
      <c r="S5" s="31"/>
      <c r="T5" s="31">
        <v>0</v>
      </c>
      <c r="U5" s="31">
        <v>0</v>
      </c>
      <c r="V5" s="31">
        <f t="shared" si="0"/>
        <v>615</v>
      </c>
      <c r="W5" s="62">
        <v>4</v>
      </c>
      <c r="X5" s="31">
        <v>30</v>
      </c>
      <c r="Y5" s="31">
        <f aca="true" t="shared" si="1" ref="Y5:Y19">W5*60+X5+V5-U5*30</f>
        <v>885</v>
      </c>
      <c r="Z5" s="48">
        <f aca="true" t="shared" si="2" ref="Z5:Z19">Y5/60</f>
        <v>14.75</v>
      </c>
      <c r="AA5" s="1"/>
    </row>
    <row r="6" spans="1:27" ht="12.75">
      <c r="A6" s="1">
        <v>3</v>
      </c>
      <c r="B6" s="1" t="s">
        <v>39</v>
      </c>
      <c r="C6" s="1" t="s">
        <v>38</v>
      </c>
      <c r="D6" s="31"/>
      <c r="E6" s="31">
        <v>60</v>
      </c>
      <c r="F6" s="31">
        <v>15</v>
      </c>
      <c r="G6" s="31"/>
      <c r="H6" s="31"/>
      <c r="I6" s="31"/>
      <c r="J6" s="31"/>
      <c r="K6" s="31">
        <v>60</v>
      </c>
      <c r="L6" s="31">
        <v>60</v>
      </c>
      <c r="M6" s="31">
        <v>20</v>
      </c>
      <c r="N6" s="31"/>
      <c r="O6" s="31"/>
      <c r="P6" s="31">
        <v>60</v>
      </c>
      <c r="Q6" s="31"/>
      <c r="R6" s="31"/>
      <c r="S6" s="31"/>
      <c r="T6" s="31"/>
      <c r="U6" s="31">
        <v>0</v>
      </c>
      <c r="V6" s="31">
        <f t="shared" si="0"/>
        <v>275</v>
      </c>
      <c r="W6" s="62">
        <v>4</v>
      </c>
      <c r="X6" s="31">
        <v>22</v>
      </c>
      <c r="Y6" s="31">
        <f t="shared" si="1"/>
        <v>537</v>
      </c>
      <c r="Z6" s="48">
        <f t="shared" si="2"/>
        <v>8.95</v>
      </c>
      <c r="AA6" s="1"/>
    </row>
    <row r="7" spans="1:27" ht="12.75">
      <c r="A7" s="1">
        <v>4</v>
      </c>
      <c r="B7" s="1" t="s">
        <v>40</v>
      </c>
      <c r="C7" s="1" t="s">
        <v>31</v>
      </c>
      <c r="D7" s="31">
        <v>60</v>
      </c>
      <c r="E7" s="31"/>
      <c r="F7" s="31"/>
      <c r="G7" s="31"/>
      <c r="H7" s="31"/>
      <c r="I7" s="31"/>
      <c r="J7" s="31"/>
      <c r="K7" s="31"/>
      <c r="L7" s="31">
        <v>20</v>
      </c>
      <c r="M7" s="31">
        <v>20</v>
      </c>
      <c r="N7" s="31"/>
      <c r="O7" s="31"/>
      <c r="P7" s="31"/>
      <c r="Q7" s="31">
        <v>60</v>
      </c>
      <c r="R7" s="31"/>
      <c r="S7" s="31"/>
      <c r="T7" s="31">
        <v>60</v>
      </c>
      <c r="U7" s="31">
        <v>2</v>
      </c>
      <c r="V7" s="31">
        <f t="shared" si="0"/>
        <v>220</v>
      </c>
      <c r="W7" s="62">
        <v>4</v>
      </c>
      <c r="X7" s="31">
        <v>30</v>
      </c>
      <c r="Y7" s="31">
        <f t="shared" si="1"/>
        <v>430</v>
      </c>
      <c r="Z7" s="48">
        <f t="shared" si="2"/>
        <v>7.166666666666667</v>
      </c>
      <c r="AA7" s="1">
        <v>3</v>
      </c>
    </row>
    <row r="8" spans="1:27" ht="12.75">
      <c r="A8" s="1">
        <v>5</v>
      </c>
      <c r="B8" s="1" t="s">
        <v>41</v>
      </c>
      <c r="C8" s="1" t="s">
        <v>31</v>
      </c>
      <c r="D8" s="31">
        <v>120</v>
      </c>
      <c r="E8" s="31"/>
      <c r="F8" s="31"/>
      <c r="G8" s="31"/>
      <c r="H8" s="31"/>
      <c r="I8" s="31">
        <v>15</v>
      </c>
      <c r="J8" s="31"/>
      <c r="K8" s="31"/>
      <c r="L8" s="31">
        <v>60</v>
      </c>
      <c r="M8" s="31"/>
      <c r="N8" s="31"/>
      <c r="O8" s="31">
        <v>60</v>
      </c>
      <c r="P8" s="31">
        <v>60</v>
      </c>
      <c r="Q8" s="31">
        <v>60</v>
      </c>
      <c r="R8" s="31"/>
      <c r="S8" s="31"/>
      <c r="T8" s="31"/>
      <c r="U8" s="31">
        <v>0</v>
      </c>
      <c r="V8" s="31">
        <f t="shared" si="0"/>
        <v>375</v>
      </c>
      <c r="W8" s="62">
        <v>4</v>
      </c>
      <c r="X8" s="31">
        <v>30</v>
      </c>
      <c r="Y8" s="31">
        <f t="shared" si="1"/>
        <v>645</v>
      </c>
      <c r="Z8" s="48">
        <f t="shared" si="2"/>
        <v>10.75</v>
      </c>
      <c r="AA8" s="1"/>
    </row>
    <row r="9" spans="1:27" ht="12.75">
      <c r="A9" s="1">
        <v>6</v>
      </c>
      <c r="B9" s="1" t="s">
        <v>42</v>
      </c>
      <c r="C9" s="1" t="s">
        <v>31</v>
      </c>
      <c r="D9" s="31"/>
      <c r="E9" s="31">
        <v>120</v>
      </c>
      <c r="F9" s="31">
        <v>60</v>
      </c>
      <c r="G9" s="31">
        <v>60</v>
      </c>
      <c r="H9" s="31"/>
      <c r="I9" s="31">
        <v>60</v>
      </c>
      <c r="J9" s="31">
        <v>60</v>
      </c>
      <c r="K9" s="31">
        <v>60</v>
      </c>
      <c r="L9" s="31">
        <v>60</v>
      </c>
      <c r="M9" s="31">
        <v>60</v>
      </c>
      <c r="N9" s="31">
        <v>60</v>
      </c>
      <c r="O9" s="31">
        <v>60</v>
      </c>
      <c r="P9" s="31">
        <v>60</v>
      </c>
      <c r="Q9" s="31">
        <v>60</v>
      </c>
      <c r="R9" s="31"/>
      <c r="S9" s="31"/>
      <c r="T9" s="31"/>
      <c r="U9" s="31">
        <v>0</v>
      </c>
      <c r="V9" s="31">
        <f t="shared" si="0"/>
        <v>780</v>
      </c>
      <c r="W9" s="62">
        <v>4</v>
      </c>
      <c r="X9" s="31">
        <v>30</v>
      </c>
      <c r="Y9" s="31">
        <f t="shared" si="1"/>
        <v>1050</v>
      </c>
      <c r="Z9" s="48">
        <f t="shared" si="2"/>
        <v>17.5</v>
      </c>
      <c r="AA9" s="1"/>
    </row>
    <row r="10" spans="1:27" ht="12.75">
      <c r="A10" s="1">
        <v>7</v>
      </c>
      <c r="B10" s="1" t="s">
        <v>43</v>
      </c>
      <c r="C10" s="1" t="s">
        <v>31</v>
      </c>
      <c r="D10" s="31"/>
      <c r="E10" s="31">
        <v>120</v>
      </c>
      <c r="F10" s="31"/>
      <c r="G10" s="31"/>
      <c r="H10" s="31"/>
      <c r="I10" s="31">
        <v>15</v>
      </c>
      <c r="J10" s="31"/>
      <c r="K10" s="31"/>
      <c r="L10" s="31">
        <v>60</v>
      </c>
      <c r="M10" s="31"/>
      <c r="N10" s="31">
        <v>60</v>
      </c>
      <c r="O10" s="31"/>
      <c r="P10" s="31">
        <v>60</v>
      </c>
      <c r="Q10" s="31">
        <v>60</v>
      </c>
      <c r="R10" s="31"/>
      <c r="S10" s="31"/>
      <c r="T10" s="31"/>
      <c r="U10" s="31">
        <v>0</v>
      </c>
      <c r="V10" s="31">
        <f t="shared" si="0"/>
        <v>375</v>
      </c>
      <c r="W10" s="62">
        <v>4</v>
      </c>
      <c r="X10" s="31">
        <v>30</v>
      </c>
      <c r="Y10" s="31">
        <f t="shared" si="1"/>
        <v>645</v>
      </c>
      <c r="Z10" s="48">
        <f t="shared" si="2"/>
        <v>10.75</v>
      </c>
      <c r="AA10" s="1"/>
    </row>
    <row r="11" spans="1:27" ht="12.75">
      <c r="A11" s="1">
        <v>8</v>
      </c>
      <c r="B11" s="1" t="s">
        <v>45</v>
      </c>
      <c r="C11" s="1" t="s">
        <v>38</v>
      </c>
      <c r="D11" s="31"/>
      <c r="E11" s="31"/>
      <c r="F11" s="31">
        <v>35</v>
      </c>
      <c r="G11" s="31">
        <v>60</v>
      </c>
      <c r="H11" s="31">
        <v>60</v>
      </c>
      <c r="I11" s="31">
        <v>20</v>
      </c>
      <c r="J11" s="31"/>
      <c r="K11" s="31"/>
      <c r="L11" s="31">
        <v>60</v>
      </c>
      <c r="M11" s="31">
        <v>60</v>
      </c>
      <c r="N11" s="31">
        <v>60</v>
      </c>
      <c r="O11" s="31">
        <v>15</v>
      </c>
      <c r="P11" s="31">
        <v>60</v>
      </c>
      <c r="Q11" s="31">
        <v>60</v>
      </c>
      <c r="R11" s="31"/>
      <c r="S11" s="31"/>
      <c r="T11" s="31"/>
      <c r="U11" s="31">
        <v>0</v>
      </c>
      <c r="V11" s="31">
        <f t="shared" si="0"/>
        <v>490</v>
      </c>
      <c r="W11" s="62">
        <v>4</v>
      </c>
      <c r="X11" s="31">
        <v>30</v>
      </c>
      <c r="Y11" s="31">
        <f t="shared" si="1"/>
        <v>760</v>
      </c>
      <c r="Z11" s="48">
        <f t="shared" si="2"/>
        <v>12.666666666666666</v>
      </c>
      <c r="AA11" s="1"/>
    </row>
    <row r="12" spans="1:27" ht="12.75">
      <c r="A12" s="1">
        <v>9</v>
      </c>
      <c r="B12" s="1" t="s">
        <v>46</v>
      </c>
      <c r="C12" s="1" t="s">
        <v>38</v>
      </c>
      <c r="D12" s="31"/>
      <c r="E12" s="31">
        <v>60</v>
      </c>
      <c r="F12" s="31">
        <v>20</v>
      </c>
      <c r="G12" s="31">
        <v>60</v>
      </c>
      <c r="H12" s="31"/>
      <c r="I12" s="31"/>
      <c r="J12" s="31"/>
      <c r="K12" s="31"/>
      <c r="L12" s="31">
        <v>60</v>
      </c>
      <c r="M12" s="31">
        <v>60</v>
      </c>
      <c r="N12" s="31">
        <v>60</v>
      </c>
      <c r="O12" s="31">
        <v>60</v>
      </c>
      <c r="P12" s="31"/>
      <c r="Q12" s="31">
        <v>60</v>
      </c>
      <c r="R12" s="31"/>
      <c r="S12" s="31"/>
      <c r="T12" s="31"/>
      <c r="U12" s="31">
        <v>0</v>
      </c>
      <c r="V12" s="31">
        <f t="shared" si="0"/>
        <v>440</v>
      </c>
      <c r="W12" s="62">
        <v>4</v>
      </c>
      <c r="X12" s="31">
        <v>30</v>
      </c>
      <c r="Y12" s="31">
        <f t="shared" si="1"/>
        <v>710</v>
      </c>
      <c r="Z12" s="48">
        <f t="shared" si="2"/>
        <v>11.833333333333334</v>
      </c>
      <c r="AA12" s="1"/>
    </row>
    <row r="13" spans="1:27" ht="12.75">
      <c r="A13" s="1">
        <v>10</v>
      </c>
      <c r="B13" s="1" t="s">
        <v>52</v>
      </c>
      <c r="C13" s="1" t="s">
        <v>53</v>
      </c>
      <c r="D13" s="31">
        <v>30</v>
      </c>
      <c r="E13" s="31"/>
      <c r="F13" s="31"/>
      <c r="G13" s="31">
        <v>30</v>
      </c>
      <c r="H13" s="31"/>
      <c r="I13" s="31"/>
      <c r="J13" s="31"/>
      <c r="K13" s="31"/>
      <c r="L13" s="31"/>
      <c r="M13" s="31">
        <v>20</v>
      </c>
      <c r="N13" s="31"/>
      <c r="O13" s="31"/>
      <c r="P13" s="31">
        <v>60</v>
      </c>
      <c r="Q13" s="31">
        <v>60</v>
      </c>
      <c r="R13" s="31"/>
      <c r="S13" s="31"/>
      <c r="T13" s="31">
        <v>60</v>
      </c>
      <c r="U13" s="31">
        <v>2</v>
      </c>
      <c r="V13" s="31">
        <f t="shared" si="0"/>
        <v>260</v>
      </c>
      <c r="W13" s="62">
        <v>4</v>
      </c>
      <c r="X13" s="31">
        <v>30</v>
      </c>
      <c r="Y13" s="31">
        <f t="shared" si="1"/>
        <v>470</v>
      </c>
      <c r="Z13" s="48">
        <f t="shared" si="2"/>
        <v>7.833333333333333</v>
      </c>
      <c r="AA13" s="1"/>
    </row>
    <row r="14" spans="1:27" ht="12.75">
      <c r="A14" s="1">
        <v>11</v>
      </c>
      <c r="B14" s="1" t="s">
        <v>57</v>
      </c>
      <c r="C14" s="1" t="s">
        <v>53</v>
      </c>
      <c r="D14" s="31">
        <v>0</v>
      </c>
      <c r="E14" s="31"/>
      <c r="F14" s="31">
        <v>15</v>
      </c>
      <c r="G14" s="31">
        <v>30</v>
      </c>
      <c r="H14" s="31"/>
      <c r="I14" s="31">
        <v>15</v>
      </c>
      <c r="J14" s="31"/>
      <c r="K14" s="31"/>
      <c r="L14" s="31"/>
      <c r="M14" s="31"/>
      <c r="N14" s="31"/>
      <c r="O14" s="31"/>
      <c r="P14" s="31"/>
      <c r="Q14" s="31"/>
      <c r="R14" s="31">
        <v>60</v>
      </c>
      <c r="S14" s="31"/>
      <c r="T14" s="31"/>
      <c r="U14" s="31">
        <v>1</v>
      </c>
      <c r="V14" s="31">
        <f t="shared" si="0"/>
        <v>120</v>
      </c>
      <c r="W14" s="62">
        <v>4</v>
      </c>
      <c r="X14" s="31">
        <v>30</v>
      </c>
      <c r="Y14" s="31">
        <f t="shared" si="1"/>
        <v>360</v>
      </c>
      <c r="Z14" s="48">
        <f t="shared" si="2"/>
        <v>6</v>
      </c>
      <c r="AA14" s="1">
        <v>2</v>
      </c>
    </row>
    <row r="15" spans="1:27" ht="12.75">
      <c r="A15" s="1">
        <v>12</v>
      </c>
      <c r="B15" s="1"/>
      <c r="C15" s="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>
        <v>0</v>
      </c>
      <c r="V15" s="31">
        <f t="shared" si="0"/>
        <v>0</v>
      </c>
      <c r="W15" s="62">
        <v>0.010416666666666666</v>
      </c>
      <c r="X15" s="31"/>
      <c r="Y15" s="31">
        <f t="shared" si="1"/>
        <v>0.625</v>
      </c>
      <c r="Z15" s="48">
        <f t="shared" si="2"/>
        <v>0.010416666666666666</v>
      </c>
      <c r="AA15" s="1"/>
    </row>
    <row r="16" spans="1:27" ht="12.75">
      <c r="A16" s="1">
        <v>13</v>
      </c>
      <c r="B16" s="1"/>
      <c r="C16" s="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>
        <v>0</v>
      </c>
      <c r="V16" s="31">
        <f t="shared" si="0"/>
        <v>0</v>
      </c>
      <c r="W16" s="62">
        <v>0.005833333333333334</v>
      </c>
      <c r="X16" s="31"/>
      <c r="Y16" s="31">
        <f t="shared" si="1"/>
        <v>0.35000000000000003</v>
      </c>
      <c r="Z16" s="48">
        <f t="shared" si="2"/>
        <v>0.005833333333333334</v>
      </c>
      <c r="AA16" s="1"/>
    </row>
    <row r="17" spans="1:27" ht="12.75">
      <c r="A17" s="1">
        <v>14</v>
      </c>
      <c r="B17" s="1"/>
      <c r="C17" s="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v>0</v>
      </c>
      <c r="V17" s="31">
        <f t="shared" si="0"/>
        <v>0</v>
      </c>
      <c r="W17" s="62">
        <v>0.01017361111111111</v>
      </c>
      <c r="X17" s="31"/>
      <c r="Y17" s="31">
        <f t="shared" si="1"/>
        <v>0.6104166666666666</v>
      </c>
      <c r="Z17" s="48">
        <f t="shared" si="2"/>
        <v>0.01017361111111111</v>
      </c>
      <c r="AA17" s="1"/>
    </row>
    <row r="18" spans="1:27" ht="12.75">
      <c r="A18" s="1">
        <v>15</v>
      </c>
      <c r="B18" s="1"/>
      <c r="C18" s="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0</v>
      </c>
      <c r="V18" s="31">
        <f t="shared" si="0"/>
        <v>0</v>
      </c>
      <c r="W18" s="62">
        <v>0.01064814814814815</v>
      </c>
      <c r="X18" s="31"/>
      <c r="Y18" s="31">
        <f t="shared" si="1"/>
        <v>0.638888888888889</v>
      </c>
      <c r="Z18" s="48">
        <f t="shared" si="2"/>
        <v>0.01064814814814815</v>
      </c>
      <c r="AA18" s="1"/>
    </row>
    <row r="19" spans="1:27" ht="12.75">
      <c r="A19" s="1">
        <v>16</v>
      </c>
      <c r="B19" s="1"/>
      <c r="C19" s="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>
        <v>0</v>
      </c>
      <c r="V19" s="31">
        <f t="shared" si="0"/>
        <v>0</v>
      </c>
      <c r="W19" s="62">
        <v>0.010416666666666666</v>
      </c>
      <c r="X19" s="31"/>
      <c r="Y19" s="31">
        <f t="shared" si="1"/>
        <v>0.625</v>
      </c>
      <c r="Z19" s="48">
        <f t="shared" si="2"/>
        <v>0.010416666666666666</v>
      </c>
      <c r="AA19" s="1"/>
    </row>
    <row r="20" spans="1:25" ht="12.75">
      <c r="A20" s="10"/>
      <c r="W20" s="42"/>
      <c r="Y20" s="45"/>
    </row>
    <row r="22" ht="12.75">
      <c r="U22" s="4">
        <v>0.0006944444444444445</v>
      </c>
    </row>
  </sheetData>
  <sheetProtection/>
  <mergeCells count="3">
    <mergeCell ref="B1:Y1"/>
    <mergeCell ref="R2:U2"/>
    <mergeCell ref="W2:X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B1">
      <selection activeCell="L11" sqref="L11"/>
    </sheetView>
  </sheetViews>
  <sheetFormatPr defaultColWidth="5.875" defaultRowHeight="12.75"/>
  <cols>
    <col min="1" max="1" width="5.875" style="0" customWidth="1"/>
    <col min="2" max="2" width="12.875" style="0" customWidth="1"/>
    <col min="3" max="3" width="9.00390625" style="0" customWidth="1"/>
    <col min="4" max="24" width="5.875" style="0" customWidth="1"/>
    <col min="25" max="25" width="5.875" style="8" customWidth="1"/>
    <col min="26" max="26" width="6.75390625" style="0" customWidth="1"/>
    <col min="27" max="28" width="5.875" style="0" customWidth="1"/>
    <col min="29" max="29" width="7.25390625" style="0" customWidth="1"/>
  </cols>
  <sheetData>
    <row r="1" spans="2:29" ht="12.75" customHeight="1">
      <c r="B1" s="69" t="s">
        <v>83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AC1" s="3"/>
    </row>
    <row r="2" spans="18:27" ht="28.5" customHeight="1" thickBot="1">
      <c r="R2" s="70" t="s">
        <v>19</v>
      </c>
      <c r="S2" s="71"/>
      <c r="T2" s="71"/>
      <c r="U2" s="71"/>
      <c r="W2" s="69" t="s">
        <v>20</v>
      </c>
      <c r="X2" s="69"/>
      <c r="Y2" t="s">
        <v>27</v>
      </c>
      <c r="AA2" s="8"/>
    </row>
    <row r="3" spans="1:29" ht="75" customHeight="1">
      <c r="A3" s="16" t="s">
        <v>3</v>
      </c>
      <c r="B3" s="17" t="s">
        <v>0</v>
      </c>
      <c r="C3" s="18" t="s">
        <v>13</v>
      </c>
      <c r="D3" s="24" t="s">
        <v>4</v>
      </c>
      <c r="E3" s="25" t="s">
        <v>5</v>
      </c>
      <c r="F3" s="26" t="s">
        <v>29</v>
      </c>
      <c r="G3" s="6" t="s">
        <v>6</v>
      </c>
      <c r="H3" s="6" t="s">
        <v>1</v>
      </c>
      <c r="I3" s="26" t="s">
        <v>7</v>
      </c>
      <c r="J3" s="26" t="s">
        <v>14</v>
      </c>
      <c r="K3" s="25" t="s">
        <v>8</v>
      </c>
      <c r="L3" s="6" t="s">
        <v>2</v>
      </c>
      <c r="M3" s="6" t="s">
        <v>15</v>
      </c>
      <c r="N3" s="6" t="s">
        <v>9</v>
      </c>
      <c r="O3" s="26" t="s">
        <v>10</v>
      </c>
      <c r="P3" s="26" t="s">
        <v>11</v>
      </c>
      <c r="Q3" s="27" t="s">
        <v>12</v>
      </c>
      <c r="R3" s="23" t="s">
        <v>16</v>
      </c>
      <c r="S3" s="5" t="s">
        <v>22</v>
      </c>
      <c r="T3" s="13" t="s">
        <v>17</v>
      </c>
      <c r="U3" s="14" t="s">
        <v>18</v>
      </c>
      <c r="V3" s="7" t="s">
        <v>24</v>
      </c>
      <c r="W3" s="41" t="s">
        <v>23</v>
      </c>
      <c r="X3" s="40" t="s">
        <v>21</v>
      </c>
      <c r="Y3" s="9" t="s">
        <v>25</v>
      </c>
      <c r="Z3" s="2" t="s">
        <v>26</v>
      </c>
      <c r="AA3" s="2" t="s">
        <v>28</v>
      </c>
      <c r="AB3" s="68" t="s">
        <v>81</v>
      </c>
      <c r="AC3" s="68" t="s">
        <v>82</v>
      </c>
    </row>
    <row r="4" spans="1:29" ht="12.75">
      <c r="A4" s="16">
        <v>1</v>
      </c>
      <c r="B4" s="19" t="s">
        <v>35</v>
      </c>
      <c r="C4" s="20" t="s">
        <v>36</v>
      </c>
      <c r="D4" s="28"/>
      <c r="E4" s="29">
        <v>0.000694444444444444</v>
      </c>
      <c r="F4" s="30">
        <v>15</v>
      </c>
      <c r="G4" s="31"/>
      <c r="H4" s="31"/>
      <c r="I4" s="31"/>
      <c r="J4" s="31"/>
      <c r="K4" s="31">
        <v>30</v>
      </c>
      <c r="L4" s="31"/>
      <c r="M4" s="28"/>
      <c r="N4" s="31">
        <v>0</v>
      </c>
      <c r="O4" s="31">
        <v>15</v>
      </c>
      <c r="P4" s="31">
        <v>60</v>
      </c>
      <c r="Q4" s="32">
        <v>60</v>
      </c>
      <c r="R4" s="33">
        <v>60</v>
      </c>
      <c r="S4" s="31"/>
      <c r="T4" s="31">
        <v>0</v>
      </c>
      <c r="U4" s="11">
        <v>2</v>
      </c>
      <c r="V4" s="11">
        <f aca="true" t="shared" si="0" ref="V4:V20">SUM(D4:T4)</f>
        <v>240.00069444444443</v>
      </c>
      <c r="W4" s="43">
        <v>4</v>
      </c>
      <c r="X4" s="33">
        <v>10</v>
      </c>
      <c r="Y4" s="33">
        <f aca="true" t="shared" si="1" ref="Y4:Y9">W4*60+X4+V4-U4*30+AB4+AC4</f>
        <v>839.0006944444444</v>
      </c>
      <c r="Z4" s="47">
        <f aca="true" t="shared" si="2" ref="Z4:Z20">Y4/60</f>
        <v>13.983344907407407</v>
      </c>
      <c r="AA4" s="46">
        <v>1</v>
      </c>
      <c r="AB4" s="45">
        <f>4*60+AB2</f>
        <v>240</v>
      </c>
      <c r="AC4">
        <f>2*60+49</f>
        <v>169</v>
      </c>
    </row>
    <row r="5" spans="1:29" ht="12.75">
      <c r="A5" s="16">
        <v>2</v>
      </c>
      <c r="B5" s="19" t="s">
        <v>63</v>
      </c>
      <c r="C5" s="20" t="s">
        <v>36</v>
      </c>
      <c r="D5" s="28"/>
      <c r="E5" s="29"/>
      <c r="F5" s="30">
        <v>15</v>
      </c>
      <c r="G5" s="31"/>
      <c r="H5" s="31"/>
      <c r="I5" s="31"/>
      <c r="J5" s="31"/>
      <c r="K5" s="31"/>
      <c r="L5" s="11">
        <v>60</v>
      </c>
      <c r="M5" s="28">
        <v>20</v>
      </c>
      <c r="N5" s="31"/>
      <c r="O5" s="31">
        <v>60</v>
      </c>
      <c r="P5" s="31"/>
      <c r="Q5" s="32"/>
      <c r="R5" s="33">
        <v>0</v>
      </c>
      <c r="S5" s="31"/>
      <c r="T5" s="31"/>
      <c r="U5" s="11">
        <v>0</v>
      </c>
      <c r="V5" s="11">
        <f t="shared" si="0"/>
        <v>155</v>
      </c>
      <c r="W5" s="43">
        <v>4</v>
      </c>
      <c r="X5" s="33">
        <v>30</v>
      </c>
      <c r="Y5" s="33">
        <f t="shared" si="1"/>
        <v>1004</v>
      </c>
      <c r="Z5" s="47">
        <f t="shared" si="2"/>
        <v>16.733333333333334</v>
      </c>
      <c r="AA5" s="46">
        <v>3</v>
      </c>
      <c r="AB5" s="45">
        <f>3*60+39</f>
        <v>219</v>
      </c>
      <c r="AC5">
        <v>360</v>
      </c>
    </row>
    <row r="6" spans="1:29" ht="12.75">
      <c r="A6" s="16">
        <v>3</v>
      </c>
      <c r="B6" s="1" t="s">
        <v>72</v>
      </c>
      <c r="C6" s="20" t="s">
        <v>36</v>
      </c>
      <c r="D6" s="28">
        <v>30</v>
      </c>
      <c r="E6" s="29"/>
      <c r="F6" s="30">
        <v>15</v>
      </c>
      <c r="G6" s="31"/>
      <c r="H6" s="31"/>
      <c r="I6" s="31">
        <v>15</v>
      </c>
      <c r="J6" s="31"/>
      <c r="K6" s="31">
        <v>30</v>
      </c>
      <c r="L6" s="11">
        <v>60</v>
      </c>
      <c r="M6" s="28">
        <v>20</v>
      </c>
      <c r="N6" s="31"/>
      <c r="O6" s="31">
        <v>15</v>
      </c>
      <c r="P6" s="31">
        <v>60</v>
      </c>
      <c r="Q6" s="32"/>
      <c r="R6" s="33"/>
      <c r="S6" s="31"/>
      <c r="T6" s="31"/>
      <c r="U6" s="11">
        <v>1</v>
      </c>
      <c r="V6" s="11">
        <f t="shared" si="0"/>
        <v>245</v>
      </c>
      <c r="W6" s="43">
        <v>4</v>
      </c>
      <c r="X6" s="33">
        <v>30</v>
      </c>
      <c r="Y6" s="33">
        <f t="shared" si="1"/>
        <v>950</v>
      </c>
      <c r="Z6" s="47">
        <f t="shared" si="2"/>
        <v>15.833333333333334</v>
      </c>
      <c r="AA6" s="46">
        <v>2</v>
      </c>
      <c r="AB6" s="45">
        <f>4*60+7</f>
        <v>247</v>
      </c>
      <c r="AC6">
        <f>3*60+38</f>
        <v>218</v>
      </c>
    </row>
    <row r="7" spans="1:28" ht="12.75" hidden="1">
      <c r="A7" s="16">
        <v>17</v>
      </c>
      <c r="B7" s="63" t="s">
        <v>70</v>
      </c>
      <c r="C7" s="1" t="s">
        <v>71</v>
      </c>
      <c r="D7" s="31"/>
      <c r="E7" s="31"/>
      <c r="F7" s="31">
        <v>20</v>
      </c>
      <c r="G7" s="31">
        <v>60</v>
      </c>
      <c r="H7" s="31"/>
      <c r="I7" s="31"/>
      <c r="J7" s="31"/>
      <c r="K7" s="31"/>
      <c r="L7" s="31">
        <v>60</v>
      </c>
      <c r="M7" s="31">
        <v>15</v>
      </c>
      <c r="N7" s="31">
        <v>60</v>
      </c>
      <c r="O7" s="31">
        <v>60</v>
      </c>
      <c r="P7" s="31">
        <v>60</v>
      </c>
      <c r="Q7" s="31"/>
      <c r="R7" s="31"/>
      <c r="S7" s="31"/>
      <c r="T7" s="31"/>
      <c r="U7" s="31">
        <v>1</v>
      </c>
      <c r="V7" s="31">
        <f t="shared" si="0"/>
        <v>335</v>
      </c>
      <c r="W7" s="62">
        <v>4</v>
      </c>
      <c r="X7" s="31">
        <v>30</v>
      </c>
      <c r="Y7" s="33">
        <f t="shared" si="1"/>
        <v>575</v>
      </c>
      <c r="Z7" s="47">
        <f t="shared" si="2"/>
        <v>9.583333333333334</v>
      </c>
      <c r="AA7" s="1"/>
      <c r="AB7" s="45"/>
    </row>
    <row r="8" spans="1:29" ht="12.75">
      <c r="A8" s="16">
        <v>4</v>
      </c>
      <c r="B8" s="19" t="s">
        <v>74</v>
      </c>
      <c r="C8" s="20" t="s">
        <v>36</v>
      </c>
      <c r="D8" s="28"/>
      <c r="E8" s="29"/>
      <c r="F8" s="30">
        <v>15</v>
      </c>
      <c r="G8" s="31">
        <v>60</v>
      </c>
      <c r="H8" s="31"/>
      <c r="I8" s="31">
        <v>15</v>
      </c>
      <c r="J8" s="31"/>
      <c r="K8" s="31"/>
      <c r="L8" s="31"/>
      <c r="M8" s="31"/>
      <c r="N8" s="31"/>
      <c r="O8" s="31">
        <v>15</v>
      </c>
      <c r="P8" s="31"/>
      <c r="Q8" s="32"/>
      <c r="R8" s="33"/>
      <c r="S8" s="31"/>
      <c r="T8" s="31"/>
      <c r="U8" s="11">
        <v>0</v>
      </c>
      <c r="V8" s="11">
        <f t="shared" si="0"/>
        <v>105</v>
      </c>
      <c r="W8" s="43">
        <v>4</v>
      </c>
      <c r="X8" s="33">
        <v>30</v>
      </c>
      <c r="Y8" s="33">
        <f t="shared" si="1"/>
        <v>1077</v>
      </c>
      <c r="Z8" s="47">
        <f t="shared" si="2"/>
        <v>17.95</v>
      </c>
      <c r="AA8" s="46">
        <v>4</v>
      </c>
      <c r="AB8" s="45">
        <f>5*60+42</f>
        <v>342</v>
      </c>
      <c r="AC8">
        <f>360</f>
        <v>360</v>
      </c>
    </row>
    <row r="9" spans="1:29" ht="12.75">
      <c r="A9" s="16">
        <v>5</v>
      </c>
      <c r="B9" s="19" t="s">
        <v>80</v>
      </c>
      <c r="C9" s="20"/>
      <c r="D9" s="28"/>
      <c r="E9" s="29">
        <v>30</v>
      </c>
      <c r="F9" s="30">
        <v>60</v>
      </c>
      <c r="G9" s="31"/>
      <c r="H9" s="31"/>
      <c r="I9" s="31">
        <v>15</v>
      </c>
      <c r="J9" s="31">
        <v>15</v>
      </c>
      <c r="K9" s="31"/>
      <c r="L9" s="11">
        <v>20</v>
      </c>
      <c r="M9" s="28">
        <v>60</v>
      </c>
      <c r="N9" s="31"/>
      <c r="O9" s="31">
        <v>60</v>
      </c>
      <c r="P9" s="31"/>
      <c r="Q9" s="32"/>
      <c r="R9" s="33"/>
      <c r="S9" s="31"/>
      <c r="T9" s="31"/>
      <c r="U9" s="11">
        <v>0</v>
      </c>
      <c r="V9" s="11">
        <f t="shared" si="0"/>
        <v>260</v>
      </c>
      <c r="W9" s="43">
        <v>4</v>
      </c>
      <c r="X9" s="33">
        <v>30</v>
      </c>
      <c r="Y9" s="33">
        <f t="shared" si="1"/>
        <v>1197</v>
      </c>
      <c r="Z9" s="47">
        <f t="shared" si="2"/>
        <v>19.95</v>
      </c>
      <c r="AA9" s="46">
        <v>5</v>
      </c>
      <c r="AB9" s="45">
        <f>5*60+7</f>
        <v>307</v>
      </c>
      <c r="AC9">
        <v>360</v>
      </c>
    </row>
    <row r="10" spans="1:28" ht="12.75">
      <c r="A10" s="16">
        <v>6</v>
      </c>
      <c r="B10" s="19"/>
      <c r="C10" s="20"/>
      <c r="D10" s="28"/>
      <c r="E10" s="31"/>
      <c r="F10" s="31"/>
      <c r="G10" s="31"/>
      <c r="H10" s="31"/>
      <c r="I10" s="31"/>
      <c r="J10" s="31"/>
      <c r="K10" s="31"/>
      <c r="L10" s="11"/>
      <c r="M10" s="28"/>
      <c r="N10" s="31"/>
      <c r="O10" s="31"/>
      <c r="P10" s="31"/>
      <c r="Q10" s="32"/>
      <c r="R10" s="33"/>
      <c r="S10" s="31"/>
      <c r="T10" s="31"/>
      <c r="U10" s="11">
        <v>0</v>
      </c>
      <c r="V10" s="11">
        <f t="shared" si="0"/>
        <v>0</v>
      </c>
      <c r="W10" s="43">
        <v>0.007037037037037037</v>
      </c>
      <c r="X10" s="33"/>
      <c r="Y10" s="33">
        <f aca="true" t="shared" si="3" ref="Y10:Y20">W10*60+X10+V10-U10*30</f>
        <v>0.4222222222222222</v>
      </c>
      <c r="Z10" s="47">
        <f t="shared" si="2"/>
        <v>0.007037037037037037</v>
      </c>
      <c r="AA10" s="46">
        <f aca="true" t="shared" si="4" ref="AA10:AA20">Y10/60-AA20</f>
        <v>-0.003379629629629629</v>
      </c>
      <c r="AB10" s="45"/>
    </row>
    <row r="11" spans="1:28" ht="12.75">
      <c r="A11" s="16">
        <v>7</v>
      </c>
      <c r="B11" s="19"/>
      <c r="C11" s="20"/>
      <c r="D11" s="28"/>
      <c r="E11" s="29"/>
      <c r="F11" s="30"/>
      <c r="G11" s="31"/>
      <c r="H11" s="31"/>
      <c r="I11" s="31"/>
      <c r="J11" s="31"/>
      <c r="K11" s="31"/>
      <c r="L11" s="11"/>
      <c r="M11" s="28"/>
      <c r="N11" s="31"/>
      <c r="O11" s="31"/>
      <c r="P11" s="31"/>
      <c r="Q11" s="32"/>
      <c r="R11" s="33"/>
      <c r="S11" s="31"/>
      <c r="T11" s="31"/>
      <c r="U11" s="11">
        <v>0</v>
      </c>
      <c r="V11" s="11">
        <f t="shared" si="0"/>
        <v>0</v>
      </c>
      <c r="W11" s="43">
        <v>10</v>
      </c>
      <c r="X11" s="33"/>
      <c r="Y11" s="33">
        <f t="shared" si="3"/>
        <v>600</v>
      </c>
      <c r="Z11" s="47">
        <f t="shared" si="2"/>
        <v>10</v>
      </c>
      <c r="AA11" s="46">
        <f t="shared" si="4"/>
        <v>10</v>
      </c>
      <c r="AB11" s="45"/>
    </row>
    <row r="12" spans="1:28" ht="12.75">
      <c r="A12" s="16">
        <v>8</v>
      </c>
      <c r="B12" s="19"/>
      <c r="C12" s="20"/>
      <c r="D12" s="28"/>
      <c r="E12" s="29"/>
      <c r="F12" s="30"/>
      <c r="G12" s="31"/>
      <c r="H12" s="31"/>
      <c r="I12" s="30"/>
      <c r="J12" s="31"/>
      <c r="K12" s="30"/>
      <c r="L12" s="11"/>
      <c r="M12" s="28"/>
      <c r="N12" s="31"/>
      <c r="O12" s="30"/>
      <c r="P12" s="31"/>
      <c r="Q12" s="32"/>
      <c r="R12" s="11"/>
      <c r="S12" s="30"/>
      <c r="T12" s="30"/>
      <c r="U12" s="11">
        <v>0</v>
      </c>
      <c r="V12" s="11">
        <f t="shared" si="0"/>
        <v>0</v>
      </c>
      <c r="W12" s="43">
        <v>0.007777777777777777</v>
      </c>
      <c r="X12" s="33"/>
      <c r="Y12" s="33">
        <f t="shared" si="3"/>
        <v>0.4666666666666666</v>
      </c>
      <c r="Z12" s="47">
        <f t="shared" si="2"/>
        <v>0.007777777777777777</v>
      </c>
      <c r="AA12" s="46">
        <f t="shared" si="4"/>
        <v>0.007777777777777777</v>
      </c>
      <c r="AB12" s="45"/>
    </row>
    <row r="13" spans="1:28" ht="13.5" thickBot="1">
      <c r="A13" s="16">
        <v>9</v>
      </c>
      <c r="B13" s="19"/>
      <c r="C13" s="20"/>
      <c r="D13" s="28"/>
      <c r="E13" s="29"/>
      <c r="F13" s="34"/>
      <c r="G13" s="31"/>
      <c r="H13" s="31"/>
      <c r="I13" s="31"/>
      <c r="J13" s="31"/>
      <c r="K13" s="31"/>
      <c r="L13" s="12"/>
      <c r="M13" s="35"/>
      <c r="N13" s="36"/>
      <c r="O13" s="36"/>
      <c r="P13" s="36"/>
      <c r="Q13" s="37"/>
      <c r="R13" s="38"/>
      <c r="S13" s="36"/>
      <c r="T13" s="36"/>
      <c r="U13" s="12">
        <v>0</v>
      </c>
      <c r="V13" s="11">
        <f t="shared" si="0"/>
        <v>0</v>
      </c>
      <c r="W13" s="43">
        <v>0.008761574074074074</v>
      </c>
      <c r="X13" s="33"/>
      <c r="Y13" s="33">
        <f t="shared" si="3"/>
        <v>0.5256944444444445</v>
      </c>
      <c r="Z13" s="47">
        <f t="shared" si="2"/>
        <v>0.008761574074074074</v>
      </c>
      <c r="AA13" s="46">
        <f t="shared" si="4"/>
        <v>0.008761574074074074</v>
      </c>
      <c r="AB13" s="45"/>
    </row>
    <row r="14" spans="1:28" ht="13.5" thickBot="1">
      <c r="A14" s="16">
        <v>10</v>
      </c>
      <c r="B14" s="19"/>
      <c r="C14" s="20"/>
      <c r="D14" s="28"/>
      <c r="E14" s="29"/>
      <c r="F14" s="34"/>
      <c r="G14" s="31"/>
      <c r="H14" s="31"/>
      <c r="I14" s="31"/>
      <c r="J14" s="31"/>
      <c r="K14" s="31"/>
      <c r="L14" s="12"/>
      <c r="M14" s="35"/>
      <c r="N14" s="36"/>
      <c r="O14" s="36"/>
      <c r="P14" s="36"/>
      <c r="Q14" s="37"/>
      <c r="R14" s="38"/>
      <c r="S14" s="36"/>
      <c r="T14" s="36"/>
      <c r="U14" s="12">
        <v>0</v>
      </c>
      <c r="V14" s="11">
        <f t="shared" si="0"/>
        <v>0</v>
      </c>
      <c r="W14" s="43">
        <v>0.0070486111111111105</v>
      </c>
      <c r="X14" s="33"/>
      <c r="Y14" s="33">
        <f t="shared" si="3"/>
        <v>0.4229166666666666</v>
      </c>
      <c r="Z14" s="47">
        <f t="shared" si="2"/>
        <v>0.0070486111111111105</v>
      </c>
      <c r="AA14" s="46">
        <f t="shared" si="4"/>
        <v>0.0070486111111111105</v>
      </c>
      <c r="AB14" s="45"/>
    </row>
    <row r="15" spans="1:28" ht="13.5" thickBot="1">
      <c r="A15" s="16">
        <v>11</v>
      </c>
      <c r="B15" s="19"/>
      <c r="C15" s="20"/>
      <c r="D15" s="28"/>
      <c r="E15" s="29"/>
      <c r="F15" s="34"/>
      <c r="G15" s="31"/>
      <c r="H15" s="31"/>
      <c r="I15" s="31"/>
      <c r="J15" s="31"/>
      <c r="K15" s="31"/>
      <c r="L15" s="12"/>
      <c r="M15" s="35"/>
      <c r="N15" s="36"/>
      <c r="O15" s="36"/>
      <c r="P15" s="36"/>
      <c r="Q15" s="37"/>
      <c r="R15" s="38"/>
      <c r="S15" s="36"/>
      <c r="T15" s="36"/>
      <c r="U15" s="12">
        <v>0</v>
      </c>
      <c r="V15" s="11">
        <f t="shared" si="0"/>
        <v>0</v>
      </c>
      <c r="W15" s="43">
        <v>0.009155092592592593</v>
      </c>
      <c r="X15" s="33"/>
      <c r="Y15" s="33">
        <f t="shared" si="3"/>
        <v>0.5493055555555556</v>
      </c>
      <c r="Z15" s="47">
        <f t="shared" si="2"/>
        <v>0.009155092592592593</v>
      </c>
      <c r="AA15" s="46">
        <f t="shared" si="4"/>
        <v>0.009155092592592593</v>
      </c>
      <c r="AB15" s="45"/>
    </row>
    <row r="16" spans="1:28" ht="13.5" thickBot="1">
      <c r="A16" s="16">
        <v>12</v>
      </c>
      <c r="B16" s="19"/>
      <c r="C16" s="20"/>
      <c r="D16" s="28"/>
      <c r="E16" s="29"/>
      <c r="F16" s="34"/>
      <c r="G16" s="31"/>
      <c r="H16" s="31"/>
      <c r="I16" s="31"/>
      <c r="J16" s="31"/>
      <c r="K16" s="31"/>
      <c r="L16" s="12"/>
      <c r="M16" s="35"/>
      <c r="N16" s="36"/>
      <c r="O16" s="36"/>
      <c r="P16" s="36"/>
      <c r="Q16" s="37"/>
      <c r="R16" s="38"/>
      <c r="S16" s="36"/>
      <c r="T16" s="36"/>
      <c r="U16" s="12">
        <v>0</v>
      </c>
      <c r="V16" s="11">
        <f t="shared" si="0"/>
        <v>0</v>
      </c>
      <c r="W16" s="43">
        <v>0.010416666666666666</v>
      </c>
      <c r="X16" s="33"/>
      <c r="Y16" s="33">
        <f t="shared" si="3"/>
        <v>0.625</v>
      </c>
      <c r="Z16" s="47">
        <f t="shared" si="2"/>
        <v>0.010416666666666666</v>
      </c>
      <c r="AA16" s="46">
        <f t="shared" si="4"/>
        <v>0.010416666666666666</v>
      </c>
      <c r="AB16" s="45"/>
    </row>
    <row r="17" spans="1:28" ht="13.5" thickBot="1">
      <c r="A17" s="16">
        <v>13</v>
      </c>
      <c r="B17" s="19"/>
      <c r="C17" s="20"/>
      <c r="D17" s="28"/>
      <c r="E17" s="29"/>
      <c r="F17" s="34"/>
      <c r="G17" s="31"/>
      <c r="H17" s="31"/>
      <c r="I17" s="31"/>
      <c r="J17" s="31"/>
      <c r="K17" s="31"/>
      <c r="L17" s="12"/>
      <c r="M17" s="35"/>
      <c r="N17" s="36"/>
      <c r="O17" s="36"/>
      <c r="P17" s="36"/>
      <c r="Q17" s="37"/>
      <c r="R17" s="38"/>
      <c r="S17" s="36"/>
      <c r="T17" s="36"/>
      <c r="U17" s="12">
        <v>0</v>
      </c>
      <c r="V17" s="11">
        <f t="shared" si="0"/>
        <v>0</v>
      </c>
      <c r="W17" s="43">
        <v>0.005833333333333334</v>
      </c>
      <c r="X17" s="33"/>
      <c r="Y17" s="33">
        <f t="shared" si="3"/>
        <v>0.35000000000000003</v>
      </c>
      <c r="Z17" s="47">
        <f t="shared" si="2"/>
        <v>0.005833333333333334</v>
      </c>
      <c r="AA17" s="46">
        <f t="shared" si="4"/>
        <v>0.005833333333333334</v>
      </c>
      <c r="AB17" s="45"/>
    </row>
    <row r="18" spans="1:28" ht="13.5" thickBot="1">
      <c r="A18" s="16">
        <v>14</v>
      </c>
      <c r="B18" s="19"/>
      <c r="C18" s="20"/>
      <c r="D18" s="28"/>
      <c r="E18" s="29"/>
      <c r="F18" s="34"/>
      <c r="G18" s="31"/>
      <c r="H18" s="31"/>
      <c r="I18" s="31"/>
      <c r="J18" s="31"/>
      <c r="K18" s="31"/>
      <c r="L18" s="12"/>
      <c r="M18" s="35"/>
      <c r="N18" s="36"/>
      <c r="O18" s="36"/>
      <c r="P18" s="36"/>
      <c r="Q18" s="37"/>
      <c r="R18" s="38"/>
      <c r="S18" s="36"/>
      <c r="T18" s="36"/>
      <c r="U18" s="12">
        <v>0</v>
      </c>
      <c r="V18" s="11">
        <f t="shared" si="0"/>
        <v>0</v>
      </c>
      <c r="W18" s="43">
        <v>0.01017361111111111</v>
      </c>
      <c r="X18" s="33"/>
      <c r="Y18" s="33">
        <f t="shared" si="3"/>
        <v>0.6104166666666666</v>
      </c>
      <c r="Z18" s="47">
        <f t="shared" si="2"/>
        <v>0.01017361111111111</v>
      </c>
      <c r="AA18" s="46">
        <f t="shared" si="4"/>
        <v>0.01017361111111111</v>
      </c>
      <c r="AB18" s="45"/>
    </row>
    <row r="19" spans="1:28" ht="13.5" thickBot="1">
      <c r="A19" s="16">
        <v>15</v>
      </c>
      <c r="B19" s="19"/>
      <c r="C19" s="20"/>
      <c r="D19" s="28"/>
      <c r="E19" s="29"/>
      <c r="F19" s="34"/>
      <c r="G19" s="31"/>
      <c r="H19" s="31"/>
      <c r="I19" s="31"/>
      <c r="J19" s="31"/>
      <c r="K19" s="31"/>
      <c r="L19" s="12"/>
      <c r="M19" s="35"/>
      <c r="N19" s="36"/>
      <c r="O19" s="36"/>
      <c r="P19" s="36"/>
      <c r="Q19" s="37"/>
      <c r="R19" s="38"/>
      <c r="S19" s="36"/>
      <c r="T19" s="36"/>
      <c r="U19" s="12">
        <v>0</v>
      </c>
      <c r="V19" s="11">
        <f t="shared" si="0"/>
        <v>0</v>
      </c>
      <c r="W19" s="43">
        <v>0.01064814814814815</v>
      </c>
      <c r="X19" s="33"/>
      <c r="Y19" s="33">
        <f t="shared" si="3"/>
        <v>0.638888888888889</v>
      </c>
      <c r="Z19" s="47">
        <f t="shared" si="2"/>
        <v>0.01064814814814815</v>
      </c>
      <c r="AA19" s="46">
        <f t="shared" si="4"/>
        <v>0.01064814814814815</v>
      </c>
      <c r="AB19" s="45"/>
    </row>
    <row r="20" spans="1:28" ht="13.5" thickBot="1">
      <c r="A20" s="16">
        <v>16</v>
      </c>
      <c r="B20" s="21"/>
      <c r="C20" s="22"/>
      <c r="D20" s="35"/>
      <c r="E20" s="39"/>
      <c r="F20" s="34"/>
      <c r="G20" s="36"/>
      <c r="H20" s="36"/>
      <c r="I20" s="36"/>
      <c r="J20" s="36"/>
      <c r="K20" s="36"/>
      <c r="L20" s="15"/>
      <c r="M20" s="35"/>
      <c r="N20" s="36"/>
      <c r="O20" s="36"/>
      <c r="P20" s="36"/>
      <c r="Q20" s="37"/>
      <c r="R20" s="38"/>
      <c r="S20" s="36"/>
      <c r="T20" s="36"/>
      <c r="U20" s="15">
        <v>0</v>
      </c>
      <c r="V20" s="11">
        <f t="shared" si="0"/>
        <v>0</v>
      </c>
      <c r="W20" s="44">
        <v>0.010416666666666666</v>
      </c>
      <c r="X20" s="12"/>
      <c r="Y20" s="33">
        <f t="shared" si="3"/>
        <v>0.625</v>
      </c>
      <c r="Z20" s="47">
        <f t="shared" si="2"/>
        <v>0.010416666666666666</v>
      </c>
      <c r="AA20" s="46">
        <f t="shared" si="4"/>
        <v>0.010416666666666666</v>
      </c>
      <c r="AB20" s="45"/>
    </row>
    <row r="21" spans="1:25" ht="12.75">
      <c r="A21" s="10"/>
      <c r="W21" s="42"/>
      <c r="Y21" s="45"/>
    </row>
    <row r="23" ht="12.75">
      <c r="U23" s="4">
        <v>0.0006944444444444445</v>
      </c>
    </row>
  </sheetData>
  <sheetProtection/>
  <mergeCells count="3">
    <mergeCell ref="B1:Y1"/>
    <mergeCell ref="R2:U2"/>
    <mergeCell ref="W2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Алекс</cp:lastModifiedBy>
  <cp:lastPrinted>2011-04-20T13:54:39Z</cp:lastPrinted>
  <dcterms:created xsi:type="dcterms:W3CDTF">2007-11-24T14:00:42Z</dcterms:created>
  <dcterms:modified xsi:type="dcterms:W3CDTF">2014-02-19T11:08:03Z</dcterms:modified>
  <cp:category/>
  <cp:version/>
  <cp:contentType/>
  <cp:contentStatus/>
</cp:coreProperties>
</file>